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mc:AlternateContent xmlns:mc="http://schemas.openxmlformats.org/markup-compatibility/2006">
    <mc:Choice Requires="x15">
      <x15ac:absPath xmlns:x15ac="http://schemas.microsoft.com/office/spreadsheetml/2010/11/ac" url="C:\Users\Felix\Downloads\"/>
    </mc:Choice>
  </mc:AlternateContent>
  <xr:revisionPtr revIDLastSave="0" documentId="13_ncr:1_{97E7AEB7-14C8-4C00-BE32-2BAAF44C0133}"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87" i="1" l="1"/>
  <c r="D84" i="1"/>
  <c r="E82" i="1"/>
  <c r="C82" i="1"/>
  <c r="D80" i="1"/>
  <c r="D82" i="1" s="1"/>
  <c r="E80" i="1"/>
  <c r="E83" i="1" s="1"/>
  <c r="C80" i="1"/>
  <c r="C83" i="1" s="1"/>
  <c r="D81" i="1"/>
  <c r="D79" i="1"/>
  <c r="E79" i="1"/>
  <c r="E81" i="1" s="1"/>
  <c r="C79" i="1"/>
  <c r="D78" i="1"/>
  <c r="E78" i="1"/>
  <c r="C78" i="1"/>
  <c r="D77" i="1"/>
  <c r="E77" i="1"/>
  <c r="C77" i="1"/>
  <c r="C81" i="1" s="1"/>
  <c r="D37" i="1"/>
  <c r="D46" i="1" s="1"/>
  <c r="D33" i="1"/>
  <c r="D32" i="1"/>
  <c r="D28" i="1"/>
  <c r="D52" i="1" s="1"/>
  <c r="D53" i="1" s="1"/>
  <c r="D83" i="1" l="1"/>
</calcChain>
</file>

<file path=xl/sharedStrings.xml><?xml version="1.0" encoding="utf-8"?>
<sst xmlns="http://schemas.openxmlformats.org/spreadsheetml/2006/main" count="127" uniqueCount="108">
  <si>
    <t>ASSIGNMENT 4 - CORRELATION and CONFIDENCE INTERVALS</t>
  </si>
  <si>
    <t>[Overtype your name in this cell]</t>
  </si>
  <si>
    <t>A study about the effect of music on human intelligence sponsored by Musicthatmakesyoudumb.com revealed the following:</t>
  </si>
  <si>
    <t>This study was a random sample of schools' radio station "Top 10" list and the schools' average SAT scores.</t>
  </si>
  <si>
    <t>Music Genre</t>
  </si>
  <si>
    <t>Number of Schools that have this Genre in their top 10 list</t>
  </si>
  <si>
    <t>Average SAT Score</t>
  </si>
  <si>
    <t>Alternative</t>
  </si>
  <si>
    <t>Classic Rock</t>
  </si>
  <si>
    <t>Emo</t>
  </si>
  <si>
    <t>Hip Hop</t>
  </si>
  <si>
    <t>Jazz</t>
  </si>
  <si>
    <t>Indie</t>
  </si>
  <si>
    <t>Christian</t>
  </si>
  <si>
    <t>Metal</t>
  </si>
  <si>
    <t>Misc</t>
  </si>
  <si>
    <t>Pop</t>
  </si>
  <si>
    <t>Rock</t>
  </si>
  <si>
    <t>Source:</t>
  </si>
  <si>
    <t>http://musicthatmakesyoudumb.virgil.gr/music.php</t>
  </si>
  <si>
    <t>1)</t>
  </si>
  <si>
    <t>Count how many music genres there are.</t>
  </si>
  <si>
    <t>2pts</t>
  </si>
  <si>
    <t>2)</t>
  </si>
  <si>
    <t>Calculate the Mean (Average) SAT Score.</t>
  </si>
  <si>
    <t>3)</t>
  </si>
  <si>
    <t>In your own words, define Standard Deviation.</t>
  </si>
  <si>
    <t>4)</t>
  </si>
  <si>
    <t>Calculate the Standard Deviation for SAT scores.</t>
  </si>
  <si>
    <t>5)</t>
  </si>
  <si>
    <t>In your own words define Statistical Significance (alpha α).</t>
  </si>
  <si>
    <t>6)</t>
  </si>
  <si>
    <t>Given a 95% Level of confidence, what is the Level of Significance (alpha)?</t>
  </si>
  <si>
    <t>7)</t>
  </si>
  <si>
    <t>In your own words define Confidence Intervals. (2pts)</t>
  </si>
  <si>
    <t>8)</t>
  </si>
  <si>
    <t>Calculate the Margin of Error (E) for  SAT scores</t>
  </si>
  <si>
    <t>9)</t>
  </si>
  <si>
    <t>What is the Upper Limit  of the Confidence Interval</t>
  </si>
  <si>
    <t>10)</t>
  </si>
  <si>
    <t>What is the Lower Limit of the Confidence Interval</t>
  </si>
  <si>
    <t>11)</t>
  </si>
  <si>
    <t>In your own words define the Correlation Coefficient (3pts)</t>
  </si>
  <si>
    <t>12)</t>
  </si>
  <si>
    <r>
      <t>Calculate the correlation coefficient R</t>
    </r>
    <r>
      <rPr>
        <vertAlign val="superscript"/>
        <sz val="12"/>
        <rFont val="Arial"/>
        <family val="2"/>
      </rPr>
      <t xml:space="preserve"> </t>
    </r>
    <r>
      <rPr>
        <sz val="12"/>
        <rFont val="Arial"/>
        <family val="2"/>
      </rPr>
      <t xml:space="preserve">= </t>
    </r>
  </si>
  <si>
    <t>3pts</t>
  </si>
  <si>
    <t>13)</t>
  </si>
  <si>
    <r>
      <t>Calculate the regression sum of squares R</t>
    </r>
    <r>
      <rPr>
        <vertAlign val="superscript"/>
        <sz val="12"/>
        <rFont val="Arial"/>
        <family val="2"/>
      </rPr>
      <t>2</t>
    </r>
    <r>
      <rPr>
        <sz val="12"/>
        <rFont val="Arial"/>
        <family val="2"/>
      </rPr>
      <t xml:space="preserve"> =</t>
    </r>
  </si>
  <si>
    <t>14)</t>
  </si>
  <si>
    <t>Based on your calculation of the correlation coefficient what can you conclude? (4pts)</t>
  </si>
  <si>
    <t>You have been asked by the CEO of your company to develop a measurement to optimize the company's web site based on the following information. Be sure to do the calculations for all three columns of data.</t>
  </si>
  <si>
    <t>Traffic in Number of Visits per Month</t>
  </si>
  <si>
    <t xml:space="preserve">Monthly Revenue </t>
  </si>
  <si>
    <t>Monthly Cost per Visit</t>
  </si>
  <si>
    <t>January</t>
  </si>
  <si>
    <t>February</t>
  </si>
  <si>
    <t>March</t>
  </si>
  <si>
    <t>April</t>
  </si>
  <si>
    <t>May</t>
  </si>
  <si>
    <t xml:space="preserve">June </t>
  </si>
  <si>
    <t>July</t>
  </si>
  <si>
    <t>August</t>
  </si>
  <si>
    <t>15)</t>
  </si>
  <si>
    <t xml:space="preserve">Calculate n = </t>
  </si>
  <si>
    <t>16)</t>
  </si>
  <si>
    <t xml:space="preserve">Calculate the Mean = </t>
  </si>
  <si>
    <t>17)</t>
  </si>
  <si>
    <t>Calculate the Standard Deviation =</t>
  </si>
  <si>
    <t>18)</t>
  </si>
  <si>
    <t>19)</t>
  </si>
  <si>
    <t>Calculate the Margin of Error</t>
  </si>
  <si>
    <t>20)</t>
  </si>
  <si>
    <t>Calculate the Upper Limit</t>
  </si>
  <si>
    <t>21)</t>
  </si>
  <si>
    <t>Calculate the Lower Limit</t>
  </si>
  <si>
    <t>22)</t>
  </si>
  <si>
    <t>Calculate the correlation coefficient between Traffic in Visits per Month and Monthly Revenue</t>
  </si>
  <si>
    <t>23)</t>
  </si>
  <si>
    <t>Calculate the correlation coefficient between Traffic in Visitors per Month and Monthly Cost per Visitor</t>
  </si>
  <si>
    <t>24)</t>
  </si>
  <si>
    <t>Graph a Scatterplot comparing Monthly Revenue to Visitor Traffic.</t>
  </si>
  <si>
    <t>4pts</t>
  </si>
  <si>
    <t>25)</t>
  </si>
  <si>
    <t>Graph a Scatterplot comparing Traffic in Visitors per Month to Cost per Visit.</t>
  </si>
  <si>
    <t>26)</t>
  </si>
  <si>
    <t>Based on your calculations, which one has a positive relationship? Explain. (5pts)</t>
  </si>
  <si>
    <t>27)</t>
  </si>
  <si>
    <t>Based on your calculations, would you predict revenue to rise or fall? Explain. (5pts)</t>
  </si>
  <si>
    <t>28)</t>
  </si>
  <si>
    <t>A researcher states that a sequel to a successful movie will also be a success. Explain why this correlation is correct. (5pts)</t>
  </si>
  <si>
    <t>29)</t>
  </si>
  <si>
    <t>A researcher states that games with high levels of difficulty discourage players. Why is this correlation inaccurate? (5pts)</t>
  </si>
  <si>
    <t>30)</t>
  </si>
  <si>
    <t>A publication states that fireworks in a concert increase revenue. Is this a reasonable correlation? Why or why not? (6pts)</t>
  </si>
  <si>
    <t>31)</t>
  </si>
  <si>
    <t>A study reveals that games inhibit critical thinking. Is this a reasonable correlation? Why or why not? (6pts)</t>
  </si>
  <si>
    <t>Standard deviation is a measure of deviation of group members values from the group mean.</t>
  </si>
  <si>
    <t>It is a measure of how occurances occur on something due to some factor rather than by chance</t>
  </si>
  <si>
    <t>0.05</t>
  </si>
  <si>
    <t>Arev range of values where a value in statistics lies given a specific probability</t>
  </si>
  <si>
    <t>Correlation Coefficient is a measure of the strength in a relationship between two variables</t>
  </si>
  <si>
    <t>The results in the correlation coefficient implies that there is very low relationship between the two variables of the study as 0.33 is far from 1 and the far a value is from one the weaker the relationship between variable. The number of schools interested in a specific genre of music is not quite related to the average SAT score</t>
  </si>
  <si>
    <t>Monthly Revenue - This is because it has a positive correlation coefficient which measures the direction of the relationship</t>
  </si>
  <si>
    <t>I predict that the revenue will rise. This is because it has a positive relationship with the traffic whose trend is increasing over time</t>
  </si>
  <si>
    <t xml:space="preserve">The correlation is percieved to be correct because the movie industry is based on the preference and the ability of a previous movie to win the audience will create desire for the viewers to view the subsequent releases of the same producer. </t>
  </si>
  <si>
    <t>The correlation is thought not to be accurate based on the nature of gaming where the greater the challenge in the gaming, the greater percieved supperiority in winning which attracts more competition and especially for higher value.</t>
  </si>
  <si>
    <t>This can be viewed as a reasonable correlation as fireworks are known to create attention and attract more people which implies more entry fees or other revenues based on the increase in numbers.</t>
  </si>
  <si>
    <t>This may be considered to be unreasonable correlation as most of the gamings and competitions angage the mind hence it more so encouranges critical thinking than it may inhibit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</si>
</sst>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7" formatCode="#,##0.000"/>
  </numFmts>
  <fonts count="15">
    <font>
      <sz val="10"/>
      <color rgb="FF000000"/>
      <name val="Verdana"/>
    </font>
    <font>
      <sz val="12"/>
      <name val="Arial"/>
      <family val="2"/>
    </font>
    <font>
      <b/>
      <sz val="14"/>
      <name val="Merriweather Sans"/>
    </font>
    <font>
      <b/>
      <sz val="12"/>
      <name val="Arial"/>
      <family val="2"/>
    </font>
    <font>
      <sz val="10"/>
      <name val="Verdana"/>
      <family val="2"/>
    </font>
    <font>
      <u/>
      <sz val="12"/>
      <color rgb="FF3366FF"/>
      <name val="Arial"/>
      <family val="2"/>
    </font>
    <font>
      <u/>
      <sz val="12"/>
      <color rgb="FF0000D4"/>
      <name val="Arial"/>
      <family val="2"/>
    </font>
    <font>
      <u/>
      <sz val="12"/>
      <color rgb="FF3366FF"/>
      <name val="Arial"/>
      <family val="2"/>
    </font>
    <font>
      <sz val="10"/>
      <name val="Verdana"/>
      <family val="2"/>
    </font>
    <font>
      <b/>
      <sz val="14"/>
      <name val="Verdana"/>
      <family val="2"/>
    </font>
    <font>
      <u/>
      <sz val="12"/>
      <color rgb="FF0000D4"/>
      <name val="Arial"/>
      <family val="2"/>
    </font>
    <font>
      <u/>
      <sz val="12"/>
      <color rgb="FF3366FF"/>
      <name val="Arial"/>
      <family val="2"/>
    </font>
    <font>
      <vertAlign val="superscript"/>
      <sz val="12"/>
      <name val="Arial"/>
      <family val="2"/>
    </font>
    <font>
      <sz val="12"/>
      <color theme="1"/>
      <name val="Arial"/>
      <family val="2"/>
    </font>
    <font>
      <sz val="12"/>
      <color rgb="FF000000"/>
      <name val="Arial"/>
      <family val="2"/>
    </font>
  </fonts>
  <fills count="2">
    <fill>
      <patternFill patternType="none"/>
    </fill>
    <fill>
      <patternFill patternType="gray125"/>
    </fill>
  </fills>
  <borders count="1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s>
  <cellStyleXfs count="1">
    <xf numFmtId="0" fontId="0" fillId="0" borderId="0"/>
  </cellStyleXfs>
  <cellXfs count="122">
    <xf numFmtId="0" fontId="0" fillId="0" borderId="0" xfId="0" applyFont="1" applyAlignment="1"/>
    <xf numFmtId="0" fontId="1" fillId="0" borderId="0" xfId="0" applyFont="1" applyAlignment="1">
      <alignment horizontal="left" vertical="top" wrapText="1"/>
    </xf>
    <xf numFmtId="0" fontId="1" fillId="0" borderId="0" xfId="0" applyFont="1" applyAlignment="1"/>
    <xf numFmtId="0" fontId="3" fillId="0" borderId="0" xfId="0" applyFont="1" applyAlignment="1">
      <alignment horizontal="center" vertical="center"/>
    </xf>
    <xf numFmtId="0" fontId="4" fillId="0" borderId="0" xfId="0" applyFont="1" applyAlignment="1">
      <alignment horizontal="left" vertical="center"/>
    </xf>
    <xf numFmtId="0" fontId="3" fillId="0" borderId="0" xfId="0" applyFont="1" applyAlignment="1">
      <alignment horizontal="center" wrapText="1"/>
    </xf>
    <xf numFmtId="0" fontId="1" fillId="0" borderId="0" xfId="0" applyFont="1" applyAlignment="1">
      <alignment horizontal="center"/>
    </xf>
    <xf numFmtId="3" fontId="1" fillId="0" borderId="0" xfId="0" applyNumberFormat="1" applyFont="1" applyAlignment="1">
      <alignment horizontal="center"/>
    </xf>
    <xf numFmtId="49" fontId="1" fillId="0" borderId="0" xfId="0" applyNumberFormat="1" applyFont="1" applyAlignment="1"/>
    <xf numFmtId="49" fontId="5" fillId="0" borderId="0" xfId="0" applyNumberFormat="1" applyFont="1" applyAlignment="1"/>
    <xf numFmtId="49" fontId="6" fillId="0" borderId="0" xfId="0" applyNumberFormat="1" applyFont="1" applyAlignment="1">
      <alignment horizontal="left" vertical="top" wrapText="1"/>
    </xf>
    <xf numFmtId="1" fontId="3" fillId="0" borderId="1" xfId="0" applyNumberFormat="1" applyFont="1" applyBorder="1" applyAlignment="1">
      <alignment horizontal="right" vertical="center"/>
    </xf>
    <xf numFmtId="49" fontId="1" fillId="0" borderId="0" xfId="0" applyNumberFormat="1" applyFont="1" applyAlignment="1">
      <alignment horizontal="left" vertical="top" wrapText="1"/>
    </xf>
    <xf numFmtId="0" fontId="1" fillId="0" borderId="0" xfId="0" applyFont="1" applyAlignment="1">
      <alignment wrapText="1"/>
    </xf>
    <xf numFmtId="49" fontId="1" fillId="0" borderId="0" xfId="0" applyNumberFormat="1" applyFont="1" applyAlignment="1">
      <alignment horizontal="right" vertical="center"/>
    </xf>
    <xf numFmtId="3" fontId="3" fillId="0" borderId="1" xfId="0" applyNumberFormat="1" applyFont="1" applyBorder="1" applyAlignment="1">
      <alignment horizontal="right" vertical="center"/>
    </xf>
    <xf numFmtId="49" fontId="1" fillId="0" borderId="0" xfId="0" applyNumberFormat="1" applyFont="1" applyAlignment="1">
      <alignment horizontal="left" vertical="center"/>
    </xf>
    <xf numFmtId="0" fontId="4" fillId="0" borderId="0" xfId="0" applyFont="1" applyAlignment="1">
      <alignment horizontal="right"/>
    </xf>
    <xf numFmtId="3" fontId="3" fillId="0" borderId="0" xfId="0" applyNumberFormat="1" applyFont="1" applyAlignment="1">
      <alignment horizontal="right" vertical="center"/>
    </xf>
    <xf numFmtId="49" fontId="7" fillId="0" borderId="0" xfId="0" applyNumberFormat="1" applyFont="1" applyAlignment="1">
      <alignment horizontal="left" vertical="top" wrapText="1"/>
    </xf>
    <xf numFmtId="0" fontId="4" fillId="0" borderId="0" xfId="0" applyFont="1" applyAlignment="1">
      <alignment vertical="center"/>
    </xf>
    <xf numFmtId="2" fontId="3" fillId="0" borderId="8" xfId="0" applyNumberFormat="1" applyFont="1" applyBorder="1" applyAlignment="1">
      <alignment horizontal="right" vertical="center" wrapText="1"/>
    </xf>
    <xf numFmtId="2" fontId="3" fillId="0" borderId="0" xfId="0" applyNumberFormat="1" applyFont="1" applyAlignment="1">
      <alignment horizontal="right" vertical="center" wrapText="1"/>
    </xf>
    <xf numFmtId="49" fontId="3" fillId="0" borderId="1" xfId="0" applyNumberFormat="1" applyFont="1" applyBorder="1" applyAlignment="1">
      <alignment horizontal="right" vertical="center" wrapText="1"/>
    </xf>
    <xf numFmtId="0" fontId="1" fillId="0" borderId="0" xfId="0" applyFont="1" applyAlignment="1">
      <alignment horizontal="left" vertical="center"/>
    </xf>
    <xf numFmtId="0" fontId="1" fillId="0" borderId="0" xfId="0" applyFont="1" applyAlignment="1">
      <alignment horizontal="right" vertical="center"/>
    </xf>
    <xf numFmtId="2" fontId="3" fillId="0" borderId="1" xfId="0" applyNumberFormat="1" applyFont="1" applyBorder="1" applyAlignment="1">
      <alignment horizontal="right" vertical="center" wrapText="1"/>
    </xf>
    <xf numFmtId="0" fontId="4" fillId="0" borderId="0" xfId="0" applyFont="1" applyAlignment="1">
      <alignment horizontal="left"/>
    </xf>
    <xf numFmtId="0" fontId="4" fillId="0" borderId="0" xfId="0" applyFont="1" applyAlignment="1"/>
    <xf numFmtId="0" fontId="4" fillId="0" borderId="0" xfId="0" applyFont="1" applyAlignment="1">
      <alignment horizontal="center"/>
    </xf>
    <xf numFmtId="0" fontId="4" fillId="0" borderId="0" xfId="0" applyFont="1" applyAlignment="1">
      <alignment vertical="center" wrapText="1"/>
    </xf>
    <xf numFmtId="3" fontId="3" fillId="0" borderId="0" xfId="0" applyNumberFormat="1" applyFont="1" applyAlignment="1">
      <alignment horizontal="right" vertical="center" wrapText="1"/>
    </xf>
    <xf numFmtId="0" fontId="4" fillId="0" borderId="0" xfId="0" applyFont="1" applyAlignment="1">
      <alignment horizontal="left" vertical="top"/>
    </xf>
    <xf numFmtId="164" fontId="3" fillId="0" borderId="1" xfId="0" applyNumberFormat="1" applyFont="1" applyBorder="1" applyAlignment="1">
      <alignment horizontal="right" vertical="center"/>
    </xf>
    <xf numFmtId="0" fontId="1" fillId="0" borderId="0" xfId="0" applyFont="1" applyAlignment="1">
      <alignment horizontal="left" vertical="top"/>
    </xf>
    <xf numFmtId="3" fontId="4" fillId="0" borderId="0" xfId="0" applyNumberFormat="1" applyFont="1" applyAlignment="1">
      <alignment horizontal="right"/>
    </xf>
    <xf numFmtId="2" fontId="4" fillId="0" borderId="0" xfId="0" applyNumberFormat="1" applyFont="1" applyAlignment="1">
      <alignment horizontal="right"/>
    </xf>
    <xf numFmtId="3" fontId="1" fillId="0" borderId="0" xfId="0" applyNumberFormat="1" applyFont="1" applyAlignment="1">
      <alignment horizontal="right"/>
    </xf>
    <xf numFmtId="2" fontId="1" fillId="0" borderId="0" xfId="0" applyNumberFormat="1" applyFont="1" applyAlignment="1">
      <alignment horizontal="right"/>
    </xf>
    <xf numFmtId="3" fontId="1" fillId="0" borderId="0" xfId="0" applyNumberFormat="1" applyFont="1" applyAlignment="1">
      <alignment horizontal="right" vertical="top"/>
    </xf>
    <xf numFmtId="2" fontId="1" fillId="0" borderId="0" xfId="0" applyNumberFormat="1" applyFont="1" applyAlignment="1">
      <alignment horizontal="right" vertical="top"/>
    </xf>
    <xf numFmtId="0" fontId="1" fillId="0" borderId="0" xfId="0" applyFont="1" applyAlignment="1">
      <alignment horizontal="right"/>
    </xf>
    <xf numFmtId="3" fontId="3" fillId="0" borderId="14" xfId="0" applyNumberFormat="1" applyFont="1" applyBorder="1" applyAlignment="1">
      <alignment horizontal="right"/>
    </xf>
    <xf numFmtId="3" fontId="3" fillId="0" borderId="15" xfId="0" applyNumberFormat="1" applyFont="1" applyBorder="1" applyAlignment="1">
      <alignment horizontal="right"/>
    </xf>
    <xf numFmtId="2" fontId="1" fillId="0" borderId="0" xfId="0" applyNumberFormat="1" applyFont="1" applyAlignment="1">
      <alignment horizontal="left" vertical="top" wrapText="1"/>
    </xf>
    <xf numFmtId="2" fontId="3" fillId="0" borderId="15" xfId="0" applyNumberFormat="1" applyFont="1" applyBorder="1" applyAlignment="1">
      <alignment wrapText="1"/>
    </xf>
    <xf numFmtId="0" fontId="9" fillId="0" borderId="0" xfId="0" applyFont="1" applyAlignment="1"/>
    <xf numFmtId="0" fontId="10" fillId="0" borderId="0" xfId="0" applyFont="1" applyAlignment="1">
      <alignment wrapText="1"/>
    </xf>
    <xf numFmtId="0" fontId="11" fillId="0" borderId="0" xfId="0" applyFont="1" applyAlignment="1">
      <alignment wrapText="1"/>
    </xf>
    <xf numFmtId="3" fontId="3" fillId="0" borderId="0" xfId="0" applyNumberFormat="1" applyFont="1" applyAlignment="1">
      <alignment horizontal="center"/>
    </xf>
    <xf numFmtId="2" fontId="1" fillId="0" borderId="0" xfId="0" applyNumberFormat="1" applyFont="1" applyAlignment="1"/>
    <xf numFmtId="3" fontId="1" fillId="0" borderId="0" xfId="0" applyNumberFormat="1" applyFont="1" applyAlignment="1"/>
    <xf numFmtId="0" fontId="8" fillId="0" borderId="3" xfId="0" applyFont="1" applyBorder="1"/>
    <xf numFmtId="0" fontId="8" fillId="0" borderId="4" xfId="0" applyFont="1" applyBorder="1"/>
    <xf numFmtId="0" fontId="8" fillId="0" borderId="12" xfId="0" applyFont="1" applyBorder="1"/>
    <xf numFmtId="0" fontId="0" fillId="0" borderId="0" xfId="0" applyFont="1" applyAlignment="1"/>
    <xf numFmtId="0" fontId="8" fillId="0" borderId="13" xfId="0" applyFont="1" applyBorder="1"/>
    <xf numFmtId="0" fontId="8" fillId="0" borderId="5" xfId="0" applyFont="1" applyBorder="1"/>
    <xf numFmtId="0" fontId="8" fillId="0" borderId="6" xfId="0" applyFont="1" applyBorder="1"/>
    <xf numFmtId="0" fontId="8" fillId="0" borderId="7" xfId="0" applyFont="1" applyBorder="1"/>
    <xf numFmtId="0" fontId="1" fillId="0" borderId="0" xfId="0" applyFont="1" applyAlignment="1">
      <alignment wrapText="1"/>
    </xf>
    <xf numFmtId="0" fontId="1" fillId="0" borderId="0" xfId="0" applyFont="1" applyAlignment="1">
      <alignment horizontal="right" vertical="center"/>
    </xf>
    <xf numFmtId="49" fontId="1" fillId="0" borderId="0" xfId="0" applyNumberFormat="1" applyFont="1" applyAlignment="1">
      <alignment horizontal="right" vertical="top" wrapText="1"/>
    </xf>
    <xf numFmtId="49" fontId="1" fillId="0" borderId="0" xfId="0" applyNumberFormat="1" applyFont="1" applyAlignment="1">
      <alignment horizontal="right" vertical="center"/>
    </xf>
    <xf numFmtId="49" fontId="1" fillId="0" borderId="0" xfId="0" applyNumberFormat="1" applyFont="1" applyAlignment="1">
      <alignment horizontal="left" vertical="center" wrapText="1"/>
    </xf>
    <xf numFmtId="0" fontId="1" fillId="0" borderId="0" xfId="0" applyFont="1" applyAlignment="1">
      <alignment horizontal="left" vertical="center" wrapText="1"/>
    </xf>
    <xf numFmtId="0" fontId="4" fillId="0" borderId="0" xfId="0" applyFont="1" applyAlignment="1">
      <alignment vertical="center"/>
    </xf>
    <xf numFmtId="49" fontId="1" fillId="0" borderId="6" xfId="0" applyNumberFormat="1" applyFont="1" applyBorder="1" applyAlignment="1">
      <alignment horizontal="left" vertical="top" wrapText="1"/>
    </xf>
    <xf numFmtId="0" fontId="4" fillId="0" borderId="0" xfId="0" applyFont="1" applyAlignment="1">
      <alignment horizontal="left" vertical="center"/>
    </xf>
    <xf numFmtId="49" fontId="1" fillId="0" borderId="0" xfId="0" applyNumberFormat="1" applyFont="1" applyAlignment="1">
      <alignment horizontal="right" vertical="center" wrapText="1"/>
    </xf>
    <xf numFmtId="0" fontId="2" fillId="0" borderId="0" xfId="0" applyFont="1" applyAlignment="1">
      <alignment horizontal="center" vertical="top"/>
    </xf>
    <xf numFmtId="0" fontId="1" fillId="0" borderId="0" xfId="0" applyFont="1" applyAlignment="1">
      <alignment horizontal="left" vertical="top" wrapText="1"/>
    </xf>
    <xf numFmtId="49" fontId="1" fillId="0" borderId="2" xfId="0" applyNumberFormat="1" applyFont="1" applyBorder="1" applyAlignment="1">
      <alignment horizontal="left" vertical="center" wrapText="1"/>
    </xf>
    <xf numFmtId="0" fontId="1" fillId="0" borderId="0" xfId="0" applyFont="1" applyAlignment="1">
      <alignment horizontal="center" vertical="top" wrapText="1"/>
    </xf>
    <xf numFmtId="49" fontId="6" fillId="0" borderId="0" xfId="0" applyNumberFormat="1" applyFont="1" applyAlignment="1">
      <alignment horizontal="left" vertical="top" wrapText="1"/>
    </xf>
    <xf numFmtId="164" fontId="3" fillId="0" borderId="17" xfId="0" applyNumberFormat="1" applyFont="1" applyBorder="1" applyAlignment="1">
      <alignment horizontal="right" vertical="top"/>
    </xf>
    <xf numFmtId="0" fontId="8" fillId="0" borderId="8" xfId="0" applyFont="1" applyBorder="1"/>
    <xf numFmtId="164" fontId="3" fillId="0" borderId="17" xfId="0" applyNumberFormat="1" applyFont="1" applyBorder="1" applyAlignment="1"/>
    <xf numFmtId="0" fontId="8" fillId="0" borderId="10" xfId="0" applyFont="1" applyBorder="1" applyAlignment="1">
      <alignment horizontal="left"/>
    </xf>
    <xf numFmtId="0" fontId="8" fillId="0" borderId="11" xfId="0" applyFont="1" applyBorder="1" applyAlignment="1">
      <alignment horizontal="left"/>
    </xf>
    <xf numFmtId="49" fontId="1" fillId="0" borderId="9" xfId="0" applyNumberFormat="1" applyFont="1" applyBorder="1" applyAlignment="1">
      <alignment horizontal="left" vertical="center" wrapText="1"/>
    </xf>
    <xf numFmtId="0" fontId="8" fillId="0" borderId="10" xfId="0" applyFont="1" applyBorder="1" applyAlignment="1">
      <alignment horizontal="left" vertical="center"/>
    </xf>
    <xf numFmtId="0" fontId="8" fillId="0" borderId="11" xfId="0" applyFont="1" applyBorder="1" applyAlignment="1">
      <alignment horizontal="left" vertical="center"/>
    </xf>
    <xf numFmtId="167" fontId="3" fillId="0" borderId="1" xfId="0" applyNumberFormat="1" applyFont="1" applyBorder="1" applyAlignment="1">
      <alignment horizontal="right" vertical="center" wrapText="1"/>
    </xf>
    <xf numFmtId="0" fontId="1" fillId="0" borderId="9" xfId="0" applyFont="1" applyBorder="1" applyAlignment="1">
      <alignment horizontal="left" vertical="center" wrapText="1"/>
    </xf>
    <xf numFmtId="49" fontId="13" fillId="0" borderId="2" xfId="0" applyNumberFormat="1" applyFont="1" applyBorder="1" applyAlignment="1">
      <alignment horizontal="left" vertical="top" wrapText="1"/>
    </xf>
    <xf numFmtId="4" fontId="3" fillId="0" borderId="15" xfId="0" applyNumberFormat="1" applyFont="1" applyBorder="1" applyAlignment="1">
      <alignment horizontal="right"/>
    </xf>
    <xf numFmtId="167" fontId="3" fillId="0" borderId="15" xfId="0" applyNumberFormat="1" applyFont="1" applyBorder="1" applyAlignment="1">
      <alignment horizontal="right" vertical="top"/>
    </xf>
    <xf numFmtId="167" fontId="3" fillId="0" borderId="16" xfId="0" applyNumberFormat="1" applyFont="1" applyBorder="1" applyAlignment="1">
      <alignment horizontal="right" vertical="top"/>
    </xf>
    <xf numFmtId="0" fontId="1" fillId="0" borderId="2" xfId="0" applyFont="1" applyBorder="1" applyAlignment="1">
      <alignment vertical="top" wrapText="1"/>
    </xf>
    <xf numFmtId="0" fontId="8" fillId="0" borderId="3" xfId="0" applyFont="1" applyBorder="1" applyAlignment="1">
      <alignment vertical="top"/>
    </xf>
    <xf numFmtId="0" fontId="8" fillId="0" borderId="4" xfId="0" applyFont="1" applyBorder="1" applyAlignment="1">
      <alignment vertical="top"/>
    </xf>
    <xf numFmtId="0" fontId="8" fillId="0" borderId="5" xfId="0" applyFont="1" applyBorder="1" applyAlignment="1">
      <alignment vertical="top"/>
    </xf>
    <xf numFmtId="0" fontId="8" fillId="0" borderId="6" xfId="0" applyFont="1" applyBorder="1" applyAlignment="1">
      <alignment vertical="top"/>
    </xf>
    <xf numFmtId="0" fontId="8" fillId="0" borderId="7" xfId="0" applyFont="1" applyBorder="1" applyAlignment="1">
      <alignment vertical="top"/>
    </xf>
    <xf numFmtId="0" fontId="1" fillId="0" borderId="2" xfId="0" applyFont="1" applyBorder="1" applyAlignment="1">
      <alignment vertical="center" wrapText="1"/>
    </xf>
    <xf numFmtId="0" fontId="8" fillId="0" borderId="3" xfId="0" applyFont="1" applyBorder="1" applyAlignment="1">
      <alignment vertical="center"/>
    </xf>
    <xf numFmtId="0" fontId="8" fillId="0" borderId="4" xfId="0" applyFont="1" applyBorder="1" applyAlignment="1">
      <alignment vertical="center"/>
    </xf>
    <xf numFmtId="0" fontId="8" fillId="0" borderId="12" xfId="0" applyFont="1" applyBorder="1" applyAlignment="1">
      <alignment vertical="center"/>
    </xf>
    <xf numFmtId="0" fontId="0" fillId="0" borderId="0" xfId="0" applyFont="1" applyAlignment="1">
      <alignment vertical="center"/>
    </xf>
    <xf numFmtId="0" fontId="8" fillId="0" borderId="13"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13" fillId="0" borderId="2" xfId="0" applyFont="1" applyBorder="1" applyAlignment="1">
      <alignment vertical="center" wrapText="1"/>
    </xf>
    <xf numFmtId="0" fontId="13" fillId="0" borderId="3" xfId="0" applyFont="1" applyBorder="1" applyAlignment="1">
      <alignment vertical="center"/>
    </xf>
    <xf numFmtId="0" fontId="13" fillId="0" borderId="4" xfId="0" applyFont="1" applyBorder="1" applyAlignment="1">
      <alignment vertical="center"/>
    </xf>
    <xf numFmtId="0" fontId="13" fillId="0" borderId="12" xfId="0" applyFont="1" applyBorder="1" applyAlignment="1">
      <alignment vertical="center"/>
    </xf>
    <xf numFmtId="0" fontId="13" fillId="0" borderId="0" xfId="0" applyFont="1" applyAlignment="1">
      <alignment vertical="center"/>
    </xf>
    <xf numFmtId="0" fontId="13" fillId="0" borderId="13" xfId="0" applyFont="1" applyBorder="1" applyAlignment="1">
      <alignment vertical="center"/>
    </xf>
    <xf numFmtId="0" fontId="13" fillId="0" borderId="5" xfId="0" applyFont="1" applyBorder="1" applyAlignment="1">
      <alignment vertical="center"/>
    </xf>
    <xf numFmtId="0" fontId="13" fillId="0" borderId="6" xfId="0" applyFont="1" applyBorder="1" applyAlignment="1">
      <alignment vertical="center"/>
    </xf>
    <xf numFmtId="0" fontId="13" fillId="0" borderId="7" xfId="0" applyFont="1" applyBorder="1" applyAlignment="1">
      <alignmen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12" xfId="0" applyFont="1" applyBorder="1" applyAlignment="1">
      <alignment horizontal="left" vertical="center"/>
    </xf>
    <xf numFmtId="0" fontId="14" fillId="0" borderId="0" xfId="0" applyFont="1" applyAlignment="1">
      <alignment horizontal="left" vertical="center"/>
    </xf>
    <xf numFmtId="0" fontId="1" fillId="0" borderId="13"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A GRAPH</a:t>
            </a:r>
            <a:r>
              <a:rPr lang="en-US" sz="1100" baseline="0"/>
              <a:t> OF MONTHLY REVENUE AGAINST VISITOT TRAFFIC</a:t>
            </a:r>
            <a:endParaRPr lang="en-US" sz="1100"/>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Sheet1!$D$66</c:f>
              <c:strCache>
                <c:ptCount val="1"/>
                <c:pt idx="0">
                  <c:v>Monthly Revenue </c:v>
                </c:pt>
              </c:strCache>
            </c:strRef>
          </c:tx>
          <c:spPr>
            <a:ln w="28575" cap="rnd">
              <a:noFill/>
              <a:round/>
            </a:ln>
            <a:effectLst/>
          </c:spPr>
          <c:marker>
            <c:symbol val="circle"/>
            <c:size val="5"/>
            <c:spPr>
              <a:solidFill>
                <a:schemeClr val="accent1"/>
              </a:solidFill>
              <a:ln w="9525">
                <a:solidFill>
                  <a:schemeClr val="accent1"/>
                </a:solidFill>
              </a:ln>
              <a:effectLst/>
            </c:spPr>
          </c:marker>
          <c:xVal>
            <c:numRef>
              <c:f>Sheet1!$C$67:$C$75</c:f>
              <c:numCache>
                <c:formatCode>#,##0</c:formatCode>
                <c:ptCount val="9"/>
                <c:pt idx="1">
                  <c:v>22314</c:v>
                </c:pt>
                <c:pt idx="2">
                  <c:v>26789</c:v>
                </c:pt>
                <c:pt idx="3">
                  <c:v>36751</c:v>
                </c:pt>
                <c:pt idx="4">
                  <c:v>48301</c:v>
                </c:pt>
                <c:pt idx="5">
                  <c:v>51329</c:v>
                </c:pt>
                <c:pt idx="6">
                  <c:v>57634</c:v>
                </c:pt>
                <c:pt idx="7">
                  <c:v>63498</c:v>
                </c:pt>
                <c:pt idx="8">
                  <c:v>69045</c:v>
                </c:pt>
              </c:numCache>
            </c:numRef>
          </c:xVal>
          <c:yVal>
            <c:numRef>
              <c:f>Sheet1!$D$67:$D$75</c:f>
              <c:numCache>
                <c:formatCode>#,##0</c:formatCode>
                <c:ptCount val="9"/>
                <c:pt idx="1">
                  <c:v>243898</c:v>
                </c:pt>
                <c:pt idx="2">
                  <c:v>298761</c:v>
                </c:pt>
                <c:pt idx="3">
                  <c:v>389657</c:v>
                </c:pt>
                <c:pt idx="4">
                  <c:v>546792</c:v>
                </c:pt>
                <c:pt idx="5">
                  <c:v>675982</c:v>
                </c:pt>
                <c:pt idx="6">
                  <c:v>786455</c:v>
                </c:pt>
                <c:pt idx="7">
                  <c:v>897645</c:v>
                </c:pt>
                <c:pt idx="8">
                  <c:v>989732</c:v>
                </c:pt>
              </c:numCache>
            </c:numRef>
          </c:yVal>
          <c:smooth val="0"/>
          <c:extLst>
            <c:ext xmlns:c16="http://schemas.microsoft.com/office/drawing/2014/chart" uri="{C3380CC4-5D6E-409C-BE32-E72D297353CC}">
              <c16:uniqueId val="{00000000-4982-4B3B-853E-100014C662B3}"/>
            </c:ext>
          </c:extLst>
        </c:ser>
        <c:dLbls>
          <c:showLegendKey val="0"/>
          <c:showVal val="0"/>
          <c:showCatName val="0"/>
          <c:showSerName val="0"/>
          <c:showPercent val="0"/>
          <c:showBubbleSize val="0"/>
        </c:dLbls>
        <c:axId val="1423737760"/>
        <c:axId val="1323002096"/>
      </c:scatterChart>
      <c:valAx>
        <c:axId val="142373776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Visitor traffic</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3002096"/>
        <c:crosses val="autoZero"/>
        <c:crossBetween val="midCat"/>
      </c:valAx>
      <c:valAx>
        <c:axId val="132300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Monthly Revenue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373776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mn-lt"/>
                <a:ea typeface="+mn-ea"/>
                <a:cs typeface="+mn-cs"/>
              </a:defRPr>
            </a:pPr>
            <a:r>
              <a:rPr lang="en-US" sz="1050"/>
              <a:t>A GRAPH OF MONTHLY COST PER TRAFFIC AND VISITOR TRAFFIC</a:t>
            </a:r>
          </a:p>
        </c:rich>
      </c:tx>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Sheet1!$E$66</c:f>
              <c:strCache>
                <c:ptCount val="1"/>
                <c:pt idx="0">
                  <c:v>Monthly Cost per Visit</c:v>
                </c:pt>
              </c:strCache>
            </c:strRef>
          </c:tx>
          <c:spPr>
            <a:ln w="28575" cap="rnd">
              <a:noFill/>
              <a:round/>
            </a:ln>
            <a:effectLst/>
          </c:spPr>
          <c:marker>
            <c:symbol val="circle"/>
            <c:size val="5"/>
            <c:spPr>
              <a:solidFill>
                <a:schemeClr val="accent1"/>
              </a:solidFill>
              <a:ln w="9525">
                <a:solidFill>
                  <a:schemeClr val="accent1"/>
                </a:solidFill>
              </a:ln>
              <a:effectLst/>
            </c:spPr>
          </c:marker>
          <c:xVal>
            <c:numRef>
              <c:f>Sheet1!$C$67:$C$75</c:f>
              <c:numCache>
                <c:formatCode>#,##0</c:formatCode>
                <c:ptCount val="9"/>
                <c:pt idx="1">
                  <c:v>22314</c:v>
                </c:pt>
                <c:pt idx="2">
                  <c:v>26789</c:v>
                </c:pt>
                <c:pt idx="3">
                  <c:v>36751</c:v>
                </c:pt>
                <c:pt idx="4">
                  <c:v>48301</c:v>
                </c:pt>
                <c:pt idx="5">
                  <c:v>51329</c:v>
                </c:pt>
                <c:pt idx="6">
                  <c:v>57634</c:v>
                </c:pt>
                <c:pt idx="7">
                  <c:v>63498</c:v>
                </c:pt>
                <c:pt idx="8">
                  <c:v>69045</c:v>
                </c:pt>
              </c:numCache>
            </c:numRef>
          </c:xVal>
          <c:yVal>
            <c:numRef>
              <c:f>Sheet1!$E$67:$E$75</c:f>
              <c:numCache>
                <c:formatCode>0.00</c:formatCode>
                <c:ptCount val="9"/>
                <c:pt idx="1">
                  <c:v>0.38</c:v>
                </c:pt>
                <c:pt idx="2">
                  <c:v>0.24</c:v>
                </c:pt>
                <c:pt idx="3">
                  <c:v>0.21</c:v>
                </c:pt>
                <c:pt idx="4">
                  <c:v>0.19</c:v>
                </c:pt>
                <c:pt idx="5">
                  <c:v>0.13</c:v>
                </c:pt>
                <c:pt idx="6">
                  <c:v>0.11</c:v>
                </c:pt>
                <c:pt idx="7">
                  <c:v>0.09</c:v>
                </c:pt>
                <c:pt idx="8">
                  <c:v>0.06</c:v>
                </c:pt>
              </c:numCache>
            </c:numRef>
          </c:yVal>
          <c:smooth val="0"/>
          <c:extLst>
            <c:ext xmlns:c16="http://schemas.microsoft.com/office/drawing/2014/chart" uri="{C3380CC4-5D6E-409C-BE32-E72D297353CC}">
              <c16:uniqueId val="{00000000-57D2-4BA5-9AF9-2AE0198D2142}"/>
            </c:ext>
          </c:extLst>
        </c:ser>
        <c:dLbls>
          <c:showLegendKey val="0"/>
          <c:showVal val="0"/>
          <c:showCatName val="0"/>
          <c:showSerName val="0"/>
          <c:showPercent val="0"/>
          <c:showBubbleSize val="0"/>
        </c:dLbls>
        <c:axId val="1423785360"/>
        <c:axId val="1255482496"/>
      </c:scatterChart>
      <c:valAx>
        <c:axId val="142378536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Visitor</a:t>
                </a:r>
                <a:r>
                  <a:rPr lang="en-GB" baseline="0"/>
                  <a:t> Traffic</a:t>
                </a:r>
                <a:endParaRPr lang="en-GB"/>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482496"/>
        <c:crosses val="autoZero"/>
        <c:crossBetween val="midCat"/>
      </c:valAx>
      <c:valAx>
        <c:axId val="12554824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Monthly</a:t>
                </a:r>
                <a:r>
                  <a:rPr lang="en-GB" baseline="0"/>
                  <a:t> Cost Per Visit</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378536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38100</xdr:rowOff>
    </xdr:from>
    <xdr:ext cx="8705850" cy="3419475"/>
    <xdr:sp macro="" textlink="">
      <xdr:nvSpPr>
        <xdr:cNvPr id="1113" name="Shape 1113">
          <a:extLst>
            <a:ext uri="{FF2B5EF4-FFF2-40B4-BE49-F238E27FC236}">
              <a16:creationId xmlns:a16="http://schemas.microsoft.com/office/drawing/2014/main" id="{00000000-0008-0000-0000-000059040000}"/>
            </a:ext>
          </a:extLst>
        </xdr:cNvPr>
        <xdr:cNvSpPr/>
      </xdr:nvSpPr>
      <xdr:spPr>
        <a:xfrm>
          <a:off x="0" y="0"/>
          <a:ext cx="1" cy="1"/>
        </a:xfrm>
        <a:prstGeom prst="rect">
          <a:avLst/>
        </a:prstGeom>
        <a:solidFill>
          <a:srgbClr val="FFFFFF"/>
        </a:solidFill>
        <a:ln cap="flat" cmpd="sng" algn="ctr">
          <a:solidFill>
            <a:srgbClr val="BCBCBC"/>
          </a:solidFill>
          <a:miter lim="800000"/>
          <a:headEnd/>
          <a:tailEnd/>
        </a:ln>
      </xdr:spPr>
      <xdr:txBody>
        <a:bodyPr rot="0" anchor="t"/>
        <a:lstStyle/>
        <a:p>
          <a:pPr lvl="0" algn="l"/>
          <a:r>
            <a:rPr sz="1100" i="0" u="none" strike="noStrike">
              <a:solidFill>
                <a:srgbClr val="000000"/>
              </a:solidFill>
              <a:latin typeface="Calibri"/>
            </a:rPr>
            <a:t>STA 3026  Assignment 4- Week 4: Correlation </a:t>
          </a:r>
        </a:p>
        <a:p>
          <a:pPr lvl="0" algn="l"/>
          <a:r>
            <a:rPr sz="1100" i="0" u="none" strike="noStrike">
              <a:solidFill>
                <a:srgbClr val="000000"/>
              </a:solidFill>
              <a:latin typeface="Calibri"/>
            </a:rPr>
            <a:t>The objectives of this assignment are to help you:</a:t>
          </a:r>
        </a:p>
        <a:p>
          <a:pPr lvl="0" algn="l"/>
          <a:r>
            <a:rPr sz="1100" i="0" u="none" strike="noStrike">
              <a:solidFill>
                <a:srgbClr val="000000"/>
              </a:solidFill>
              <a:latin typeface="Calibri"/>
            </a:rPr>
            <a:t>	Demonstrate understanding of correlation terminology and its interpretation.</a:t>
          </a:r>
        </a:p>
        <a:p>
          <a:pPr lvl="0" algn="l"/>
          <a:r>
            <a:rPr sz="1100" i="0" u="none" strike="noStrike">
              <a:solidFill>
                <a:srgbClr val="000000"/>
              </a:solidFill>
              <a:latin typeface="Calibri"/>
            </a:rPr>
            <a:t>	Demonstrate how to calculate correlation between two groups of data</a:t>
          </a:r>
        </a:p>
        <a:p>
          <a:pPr lvl="0" algn="l"/>
          <a:r>
            <a:rPr sz="1100" i="0" u="none" strike="noStrike">
              <a:solidFill>
                <a:srgbClr val="000000"/>
              </a:solidFill>
              <a:latin typeface="Calibri"/>
            </a:rPr>
            <a:t>	Calculate confidence intervals</a:t>
          </a:r>
        </a:p>
        <a:p>
          <a:pPr lvl="0" algn="l"/>
          <a:r>
            <a:rPr sz="1100" i="0" u="none" strike="noStrike">
              <a:solidFill>
                <a:srgbClr val="000000"/>
              </a:solidFill>
              <a:latin typeface="Calibri"/>
            </a:rPr>
            <a:t>	Make quantitative predictions based on linear regression</a:t>
          </a:r>
        </a:p>
        <a:p>
          <a:pPr lvl="0" algn="l"/>
          <a:r>
            <a:rPr sz="1100" i="0" u="none" strike="noStrike">
              <a:solidFill>
                <a:srgbClr val="000000"/>
              </a:solidFill>
              <a:latin typeface="Calibri"/>
            </a:rPr>
            <a:t>	Construct  graphs</a:t>
          </a:r>
        </a:p>
        <a:p>
          <a:pPr lvl="0" algn="l"/>
          <a:endParaRPr/>
        </a:p>
        <a:p>
          <a:pPr lvl="0" algn="l"/>
          <a:r>
            <a:rPr sz="1100" i="0" u="none" strike="noStrike">
              <a:solidFill>
                <a:srgbClr val="000000"/>
              </a:solidFill>
              <a:latin typeface="Calibri"/>
            </a:rPr>
            <a:t>In this assignment, you will demonstrate your knowledge of the terms and concepts in Chapter 10 and other previously learned concepts of Even You Can Learn Statistics (EYCLS). Please answer the questions in this file, in the marked boxes.</a:t>
          </a:r>
        </a:p>
        <a:p>
          <a:pPr lvl="0" algn="l"/>
          <a:r>
            <a:rPr sz="1100" i="0" u="none" strike="noStrike">
              <a:solidFill>
                <a:srgbClr val="000000"/>
              </a:solidFill>
              <a:latin typeface="Calibri"/>
            </a:rPr>
            <a:t> Be sure to follow these guidelines:</a:t>
          </a:r>
        </a:p>
        <a:p>
          <a:pPr lvl="0" algn="l"/>
          <a:r>
            <a:rPr sz="1100" i="0" u="none" strike="noStrike">
              <a:solidFill>
                <a:srgbClr val="000000"/>
              </a:solidFill>
              <a:latin typeface="Calibri"/>
            </a:rPr>
            <a:t>1. Use the concepts from the textbook and notes.</a:t>
          </a:r>
        </a:p>
        <a:p>
          <a:pPr lvl="0" algn="l"/>
          <a:r>
            <a:rPr sz="1100" i="0" u="none" strike="noStrike">
              <a:solidFill>
                <a:srgbClr val="000000"/>
              </a:solidFill>
              <a:latin typeface="Calibri"/>
            </a:rPr>
            <a:t>2. Use the Excel calculator for the confidence intervals to construct the intervals for this assignment.</a:t>
          </a:r>
        </a:p>
        <a:p>
          <a:pPr lvl="0" algn="l"/>
          <a:r>
            <a:rPr sz="1100" i="0" u="none" strike="noStrike">
              <a:solidFill>
                <a:srgbClr val="000000"/>
              </a:solidFill>
              <a:latin typeface="Calibri"/>
            </a:rPr>
            <a:t>3. In the essay questions, make sure to be clear and thorough. Your answers should be at least 1 paragraph, with 5 complete sentences.</a:t>
          </a:r>
        </a:p>
        <a:p>
          <a:pPr lvl="0" algn="l"/>
          <a:r>
            <a:rPr sz="1100" i="0" u="none" strike="noStrike">
              <a:solidFill>
                <a:srgbClr val="000000"/>
              </a:solidFill>
              <a:latin typeface="Calibri"/>
            </a:rPr>
            <a:t>4. Name your file (last name)A4</a:t>
          </a:r>
        </a:p>
        <a:p>
          <a:pPr lvl="0" algn="l"/>
          <a:r>
            <a:rPr sz="1100" b="1" i="0" u="none" strike="noStrike">
              <a:solidFill>
                <a:srgbClr val="000000"/>
              </a:solidFill>
              <a:latin typeface="Calibri"/>
            </a:rPr>
            <a:t>Please answer all the questions</a:t>
          </a:r>
          <a:r>
            <a:rPr sz="1100" i="0" u="none" strike="noStrike">
              <a:solidFill>
                <a:srgbClr val="000000"/>
              </a:solidFill>
              <a:latin typeface="Calibri"/>
            </a:rPr>
            <a:t>. </a:t>
          </a:r>
        </a:p>
        <a:p>
          <a:pPr lvl="0" algn="l"/>
          <a:r>
            <a:rPr sz="1100" i="0" u="none" strike="noStrike">
              <a:solidFill>
                <a:srgbClr val="000000"/>
              </a:solidFill>
              <a:latin typeface="Calibri"/>
            </a:rPr>
            <a:t>6 Point values are listed for each question. Deductions as follow:</a:t>
          </a:r>
        </a:p>
        <a:p>
          <a:pPr lvl="0" algn="l"/>
          <a:r>
            <a:rPr sz="1100" i="0" u="none" strike="noStrike">
              <a:solidFill>
                <a:srgbClr val="000000"/>
              </a:solidFill>
              <a:latin typeface="Calibri"/>
            </a:rPr>
            <a:t>	-1 point for incomplete/partly correct answers</a:t>
          </a:r>
        </a:p>
        <a:p>
          <a:pPr lvl="0" algn="l"/>
          <a:r>
            <a:rPr sz="1100" i="0" u="none" strike="noStrike">
              <a:solidFill>
                <a:srgbClr val="000000"/>
              </a:solidFill>
              <a:latin typeface="Calibri"/>
            </a:rPr>
            <a:t>	-2 points for incorrect answers</a:t>
          </a:r>
        </a:p>
        <a:p>
          <a:pPr lvl="0" algn="l"/>
          <a:r>
            <a:rPr sz="1100" i="0" u="none" strike="noStrike">
              <a:solidFill>
                <a:srgbClr val="000000"/>
              </a:solidFill>
              <a:latin typeface="Calibri"/>
            </a:rPr>
            <a:t>	All the points the question is worth will be deducted for blank answers.</a:t>
          </a:r>
        </a:p>
      </xdr:txBody>
    </xdr:sp>
    <xdr:clientData fLocksWithSheet="0"/>
  </xdr:oneCellAnchor>
  <xdr:twoCellAnchor>
    <xdr:from>
      <xdr:col>1</xdr:col>
      <xdr:colOff>23812</xdr:colOff>
      <xdr:row>91</xdr:row>
      <xdr:rowOff>185737</xdr:rowOff>
    </xdr:from>
    <xdr:to>
      <xdr:col>4</xdr:col>
      <xdr:colOff>538162</xdr:colOff>
      <xdr:row>106</xdr:row>
      <xdr:rowOff>71437</xdr:rowOff>
    </xdr:to>
    <xdr:graphicFrame macro="">
      <xdr:nvGraphicFramePr>
        <xdr:cNvPr id="2" name="Chart 1">
          <a:extLst>
            <a:ext uri="{FF2B5EF4-FFF2-40B4-BE49-F238E27FC236}">
              <a16:creationId xmlns:a16="http://schemas.microsoft.com/office/drawing/2014/main" id="{855D39C6-5D30-469E-B8A2-4BEE79B7758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100012</xdr:colOff>
      <xdr:row>114</xdr:row>
      <xdr:rowOff>128587</xdr:rowOff>
    </xdr:from>
    <xdr:to>
      <xdr:col>4</xdr:col>
      <xdr:colOff>614362</xdr:colOff>
      <xdr:row>129</xdr:row>
      <xdr:rowOff>14287</xdr:rowOff>
    </xdr:to>
    <xdr:graphicFrame macro="">
      <xdr:nvGraphicFramePr>
        <xdr:cNvPr id="3" name="Chart 2">
          <a:extLst>
            <a:ext uri="{FF2B5EF4-FFF2-40B4-BE49-F238E27FC236}">
              <a16:creationId xmlns:a16="http://schemas.microsoft.com/office/drawing/2014/main" id="{717392ED-0B4C-49B9-BF19-B14BB971438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online-publishers.org/media/176_W_opa_going_mobile_report_mar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45"/>
  <sheetViews>
    <sheetView tabSelected="1" topLeftCell="A115" workbookViewId="0">
      <selection activeCell="Q124" sqref="Q124"/>
    </sheetView>
  </sheetViews>
  <sheetFormatPr defaultColWidth="12.625" defaultRowHeight="15" customHeight="1"/>
  <cols>
    <col min="1" max="1" width="5" customWidth="1"/>
    <col min="2" max="2" width="27" customWidth="1"/>
    <col min="3" max="3" width="14" customWidth="1"/>
    <col min="4" max="4" width="12.25" customWidth="1"/>
    <col min="5" max="5" width="11.625" customWidth="1"/>
    <col min="6" max="6" width="4.25" customWidth="1"/>
    <col min="7" max="7" width="5.75" customWidth="1"/>
    <col min="8" max="8" width="8.125" customWidth="1"/>
    <col min="9" max="9" width="4.125" customWidth="1"/>
    <col min="10" max="10" width="4.875" customWidth="1"/>
    <col min="11" max="11" width="5.25" customWidth="1"/>
    <col min="12" max="12" width="4.875" customWidth="1"/>
    <col min="13" max="13" width="5.125" customWidth="1"/>
    <col min="14" max="14" width="4.75" customWidth="1"/>
    <col min="15" max="19" width="10" customWidth="1"/>
  </cols>
  <sheetData>
    <row r="1" spans="1:14" ht="30.75" customHeight="1"/>
    <row r="2" spans="1:14" ht="30.75" customHeight="1"/>
    <row r="3" spans="1:14" ht="30.75" customHeight="1"/>
    <row r="4" spans="1:14" ht="30.75" customHeight="1"/>
    <row r="5" spans="1:14" ht="30.75" customHeight="1">
      <c r="A5" s="1"/>
      <c r="B5" s="1"/>
      <c r="C5" s="1"/>
      <c r="D5" s="1"/>
      <c r="E5" s="1"/>
      <c r="F5" s="1"/>
      <c r="G5" s="1"/>
      <c r="H5" s="1"/>
      <c r="I5" s="1"/>
      <c r="J5" s="1"/>
      <c r="K5" s="1"/>
      <c r="L5" s="1"/>
      <c r="M5" s="1"/>
      <c r="N5" s="1"/>
    </row>
    <row r="6" spans="1:14" ht="30.75" customHeight="1">
      <c r="A6" s="1"/>
      <c r="B6" s="1"/>
      <c r="C6" s="1"/>
      <c r="D6" s="1"/>
      <c r="E6" s="1"/>
      <c r="F6" s="1"/>
      <c r="G6" s="1"/>
      <c r="H6" s="1"/>
      <c r="I6" s="1"/>
      <c r="J6" s="1"/>
      <c r="K6" s="1"/>
      <c r="L6" s="1"/>
      <c r="M6" s="1"/>
      <c r="N6" s="1"/>
    </row>
    <row r="7" spans="1:14" ht="30.75" customHeight="1">
      <c r="A7" s="1"/>
      <c r="B7" s="1"/>
      <c r="C7" s="1"/>
      <c r="D7" s="1"/>
      <c r="E7" s="1"/>
      <c r="F7" s="1"/>
      <c r="G7" s="1"/>
      <c r="H7" s="1"/>
      <c r="I7" s="1"/>
      <c r="J7" s="1"/>
      <c r="K7" s="1"/>
      <c r="L7" s="1"/>
      <c r="M7" s="1"/>
      <c r="N7" s="1"/>
    </row>
    <row r="8" spans="1:14" ht="30.75" customHeight="1">
      <c r="A8" s="1"/>
      <c r="B8" s="1"/>
      <c r="C8" s="1"/>
      <c r="D8" s="1"/>
      <c r="E8" s="1"/>
      <c r="F8" s="1"/>
      <c r="G8" s="1"/>
      <c r="H8" s="1"/>
      <c r="I8" s="1"/>
      <c r="J8" s="1"/>
      <c r="K8" s="1"/>
      <c r="L8" s="1"/>
      <c r="M8" s="1"/>
      <c r="N8" s="1"/>
    </row>
    <row r="9" spans="1:14" ht="15" customHeight="1">
      <c r="B9" s="2"/>
      <c r="C9" s="2"/>
      <c r="D9" s="2"/>
      <c r="E9" s="2"/>
      <c r="F9" s="2"/>
      <c r="G9" s="2"/>
      <c r="H9" s="2"/>
      <c r="I9" s="2"/>
      <c r="J9" s="2"/>
      <c r="K9" s="2"/>
      <c r="L9" s="2"/>
      <c r="M9" s="2"/>
      <c r="N9" s="2"/>
    </row>
    <row r="10" spans="1:14" ht="15" customHeight="1">
      <c r="B10" s="2"/>
      <c r="C10" s="2"/>
      <c r="D10" s="2"/>
      <c r="E10" s="2"/>
      <c r="F10" s="2"/>
      <c r="G10" s="2"/>
      <c r="H10" s="2"/>
      <c r="I10" s="2"/>
      <c r="J10" s="2"/>
      <c r="K10" s="2"/>
      <c r="L10" s="2"/>
      <c r="M10" s="2"/>
      <c r="N10" s="2"/>
    </row>
    <row r="11" spans="1:14" ht="18" customHeight="1">
      <c r="B11" s="70" t="s">
        <v>0</v>
      </c>
      <c r="C11" s="55"/>
      <c r="D11" s="55"/>
      <c r="E11" s="55"/>
      <c r="F11" s="55"/>
      <c r="G11" s="55"/>
      <c r="H11" s="55"/>
      <c r="I11" s="55"/>
      <c r="J11" s="55"/>
      <c r="K11" s="55"/>
      <c r="L11" s="55"/>
      <c r="M11" s="55"/>
      <c r="N11" s="55"/>
    </row>
    <row r="12" spans="1:14" ht="15" customHeight="1">
      <c r="B12" s="2"/>
      <c r="C12" s="2"/>
      <c r="D12" s="2"/>
      <c r="E12" s="2"/>
      <c r="F12" s="2"/>
      <c r="G12" s="2"/>
      <c r="H12" s="2"/>
      <c r="I12" s="2"/>
      <c r="J12" s="2"/>
      <c r="K12" s="2"/>
      <c r="L12" s="2"/>
      <c r="M12" s="2"/>
      <c r="N12" s="2"/>
    </row>
    <row r="13" spans="1:14" ht="24.75" customHeight="1">
      <c r="B13" s="3" t="s">
        <v>1</v>
      </c>
      <c r="C13" s="2"/>
      <c r="D13" s="2"/>
      <c r="E13" s="2"/>
      <c r="F13" s="2"/>
      <c r="G13" s="2"/>
      <c r="H13" s="2"/>
      <c r="I13" s="2"/>
      <c r="J13" s="2"/>
      <c r="K13" s="2"/>
      <c r="L13" s="2"/>
      <c r="M13" s="2"/>
      <c r="N13" s="2"/>
    </row>
    <row r="14" spans="1:14" ht="10.5" customHeight="1">
      <c r="B14" s="2"/>
      <c r="C14" s="2"/>
      <c r="D14" s="2"/>
      <c r="E14" s="2"/>
      <c r="F14" s="2"/>
      <c r="G14" s="2"/>
      <c r="H14" s="2"/>
      <c r="I14" s="2"/>
      <c r="J14" s="2"/>
      <c r="K14" s="2"/>
      <c r="L14" s="2"/>
      <c r="M14" s="2"/>
      <c r="N14" s="2"/>
    </row>
    <row r="15" spans="1:14" ht="24" customHeight="1">
      <c r="A15" s="4"/>
      <c r="B15" s="71" t="s">
        <v>2</v>
      </c>
      <c r="C15" s="55"/>
      <c r="D15" s="55"/>
      <c r="E15" s="55"/>
      <c r="F15" s="55"/>
      <c r="G15" s="55"/>
      <c r="H15" s="55"/>
      <c r="I15" s="55"/>
      <c r="J15" s="55"/>
      <c r="K15" s="55"/>
      <c r="L15" s="55"/>
      <c r="M15" s="55"/>
      <c r="N15" s="55"/>
    </row>
    <row r="16" spans="1:14" ht="15" customHeight="1">
      <c r="B16" s="73" t="s">
        <v>3</v>
      </c>
      <c r="C16" s="55"/>
      <c r="D16" s="55"/>
      <c r="E16" s="55"/>
      <c r="F16" s="55"/>
      <c r="G16" s="55"/>
      <c r="H16" s="55"/>
      <c r="I16" s="55"/>
      <c r="J16" s="55"/>
      <c r="K16" s="55"/>
      <c r="L16" s="55"/>
      <c r="M16" s="55"/>
      <c r="N16" s="2"/>
    </row>
    <row r="17" spans="1:14" ht="73.5" customHeight="1">
      <c r="B17" s="5" t="s">
        <v>4</v>
      </c>
      <c r="C17" s="5" t="s">
        <v>5</v>
      </c>
      <c r="D17" s="5" t="s">
        <v>6</v>
      </c>
      <c r="E17" s="2"/>
      <c r="F17" s="2"/>
      <c r="G17" s="2"/>
      <c r="H17" s="2"/>
      <c r="I17" s="2"/>
      <c r="J17" s="2"/>
      <c r="K17" s="2"/>
      <c r="L17" s="2"/>
      <c r="M17" s="2"/>
      <c r="N17" s="2"/>
    </row>
    <row r="18" spans="1:14" ht="15" customHeight="1">
      <c r="B18" s="6" t="s">
        <v>7</v>
      </c>
      <c r="C18" s="7">
        <v>1679</v>
      </c>
      <c r="D18" s="7">
        <v>1152</v>
      </c>
      <c r="E18" s="2"/>
      <c r="F18" s="2"/>
      <c r="G18" s="2"/>
      <c r="H18" s="2"/>
      <c r="I18" s="2"/>
      <c r="J18" s="2"/>
      <c r="K18" s="2"/>
      <c r="L18" s="2"/>
      <c r="M18" s="2"/>
      <c r="N18" s="2"/>
    </row>
    <row r="19" spans="1:14" ht="15" customHeight="1">
      <c r="B19" s="6" t="s">
        <v>8</v>
      </c>
      <c r="C19" s="7">
        <v>809</v>
      </c>
      <c r="D19" s="7">
        <v>1162</v>
      </c>
      <c r="E19" s="2"/>
      <c r="F19" s="2"/>
      <c r="G19" s="2"/>
      <c r="H19" s="2"/>
      <c r="I19" s="2"/>
      <c r="J19" s="2"/>
      <c r="K19" s="2"/>
      <c r="L19" s="2"/>
      <c r="M19" s="2"/>
      <c r="N19" s="2"/>
    </row>
    <row r="20" spans="1:14" ht="15" customHeight="1">
      <c r="B20" s="6" t="s">
        <v>9</v>
      </c>
      <c r="C20" s="7">
        <v>12</v>
      </c>
      <c r="D20" s="7">
        <v>1095</v>
      </c>
      <c r="E20" s="2"/>
      <c r="F20" s="2"/>
      <c r="G20" s="2"/>
      <c r="H20" s="2"/>
      <c r="I20" s="2"/>
      <c r="J20" s="2"/>
      <c r="K20" s="2"/>
      <c r="L20" s="2"/>
      <c r="M20" s="2"/>
      <c r="N20" s="2"/>
    </row>
    <row r="21" spans="1:14" ht="15" customHeight="1">
      <c r="B21" s="6" t="s">
        <v>10</v>
      </c>
      <c r="C21" s="7">
        <v>10</v>
      </c>
      <c r="D21" s="7">
        <v>1104</v>
      </c>
      <c r="E21" s="2"/>
      <c r="F21" s="2"/>
      <c r="G21" s="2"/>
      <c r="H21" s="2"/>
      <c r="I21" s="2"/>
      <c r="J21" s="2"/>
      <c r="K21" s="2"/>
      <c r="L21" s="2"/>
      <c r="M21" s="2"/>
      <c r="N21" s="2"/>
    </row>
    <row r="22" spans="1:14" ht="15" customHeight="1">
      <c r="B22" s="6" t="s">
        <v>11</v>
      </c>
      <c r="C22" s="7">
        <v>36</v>
      </c>
      <c r="D22" s="7">
        <v>1142</v>
      </c>
      <c r="E22" s="2"/>
      <c r="F22" s="2"/>
      <c r="G22" s="2"/>
      <c r="H22" s="2"/>
      <c r="I22" s="2"/>
      <c r="J22" s="2"/>
      <c r="K22" s="2"/>
      <c r="L22" s="2"/>
      <c r="M22" s="2"/>
      <c r="N22" s="2"/>
    </row>
    <row r="23" spans="1:14" ht="15" customHeight="1">
      <c r="B23" s="6" t="s">
        <v>12</v>
      </c>
      <c r="C23" s="7">
        <v>425</v>
      </c>
      <c r="D23" s="7">
        <v>1174</v>
      </c>
      <c r="E23" s="2"/>
      <c r="F23" s="2"/>
      <c r="G23" s="2"/>
      <c r="H23" s="2"/>
      <c r="I23" s="2"/>
      <c r="J23" s="2"/>
      <c r="K23" s="2"/>
      <c r="L23" s="2"/>
      <c r="M23" s="2"/>
      <c r="N23" s="2"/>
    </row>
    <row r="24" spans="1:14" ht="15" customHeight="1">
      <c r="B24" s="6" t="s">
        <v>13</v>
      </c>
      <c r="C24" s="7">
        <v>25</v>
      </c>
      <c r="D24" s="7">
        <v>1097</v>
      </c>
      <c r="E24" s="2"/>
      <c r="F24" s="2"/>
      <c r="G24" s="2"/>
      <c r="H24" s="2"/>
      <c r="I24" s="2"/>
      <c r="J24" s="2"/>
      <c r="K24" s="2"/>
      <c r="L24" s="2"/>
      <c r="M24" s="2"/>
      <c r="N24" s="2"/>
    </row>
    <row r="25" spans="1:14" ht="15" customHeight="1">
      <c r="B25" s="6" t="s">
        <v>14</v>
      </c>
      <c r="C25" s="7">
        <v>30</v>
      </c>
      <c r="D25" s="7">
        <v>1082</v>
      </c>
      <c r="E25" s="2"/>
      <c r="F25" s="2"/>
      <c r="G25" s="2"/>
      <c r="H25" s="2"/>
      <c r="I25" s="2"/>
      <c r="J25" s="2"/>
      <c r="K25" s="2"/>
      <c r="L25" s="2"/>
      <c r="M25" s="2"/>
      <c r="N25" s="2"/>
    </row>
    <row r="26" spans="1:14" ht="15" customHeight="1">
      <c r="B26" s="6" t="s">
        <v>15</v>
      </c>
      <c r="C26" s="7">
        <v>147</v>
      </c>
      <c r="D26" s="7">
        <v>1238</v>
      </c>
      <c r="E26" s="2"/>
      <c r="F26" s="2"/>
      <c r="G26" s="2"/>
      <c r="H26" s="2"/>
      <c r="I26" s="2"/>
      <c r="J26" s="2"/>
      <c r="K26" s="2"/>
      <c r="L26" s="2"/>
      <c r="M26" s="2"/>
      <c r="N26" s="2"/>
    </row>
    <row r="27" spans="1:14" ht="15" customHeight="1">
      <c r="B27" s="6" t="s">
        <v>16</v>
      </c>
      <c r="C27" s="7">
        <v>332</v>
      </c>
      <c r="D27" s="7">
        <v>1113</v>
      </c>
      <c r="E27" s="2"/>
      <c r="F27" s="2"/>
      <c r="G27" s="2"/>
      <c r="H27" s="2"/>
      <c r="I27" s="2"/>
      <c r="J27" s="2"/>
      <c r="K27" s="2"/>
      <c r="L27" s="2"/>
      <c r="M27" s="2"/>
      <c r="N27" s="2"/>
    </row>
    <row r="28" spans="1:14" ht="15" customHeight="1">
      <c r="B28" s="6" t="s">
        <v>17</v>
      </c>
      <c r="C28" s="7">
        <v>1881</v>
      </c>
      <c r="D28" s="7">
        <f>(1247+1073)/2</f>
        <v>1160</v>
      </c>
      <c r="E28" s="2"/>
      <c r="F28" s="2"/>
      <c r="G28" s="2"/>
      <c r="H28" s="2"/>
      <c r="I28" s="2"/>
      <c r="J28" s="2"/>
      <c r="K28" s="2"/>
      <c r="L28" s="2"/>
      <c r="M28" s="2"/>
      <c r="N28" s="2"/>
    </row>
    <row r="29" spans="1:14" ht="15" customHeight="1">
      <c r="B29" s="6"/>
      <c r="C29" s="2"/>
      <c r="D29" s="2"/>
      <c r="E29" s="2"/>
      <c r="F29" s="2"/>
      <c r="G29" s="2"/>
      <c r="H29" s="2"/>
      <c r="I29" s="2"/>
      <c r="J29" s="2"/>
      <c r="K29" s="2"/>
      <c r="L29" s="2"/>
      <c r="M29" s="2"/>
      <c r="N29" s="2"/>
    </row>
    <row r="30" spans="1:14" ht="15" customHeight="1">
      <c r="B30" s="8" t="s">
        <v>18</v>
      </c>
      <c r="C30" s="9"/>
      <c r="D30" s="9"/>
      <c r="E30" s="9"/>
      <c r="F30" s="9"/>
      <c r="G30" s="2"/>
      <c r="H30" s="2"/>
      <c r="I30" s="2"/>
      <c r="J30" s="2"/>
      <c r="K30" s="2"/>
      <c r="L30" s="2"/>
      <c r="M30" s="2"/>
      <c r="N30" s="2"/>
    </row>
    <row r="31" spans="1:14" ht="21" customHeight="1">
      <c r="B31" s="74" t="s">
        <v>19</v>
      </c>
      <c r="C31" s="55"/>
      <c r="D31" s="55"/>
      <c r="E31" s="55"/>
      <c r="F31" s="55"/>
      <c r="G31" s="55"/>
      <c r="H31" s="55"/>
      <c r="I31" s="55"/>
      <c r="J31" s="55"/>
      <c r="K31" s="55"/>
      <c r="L31" s="55"/>
      <c r="M31" s="55"/>
      <c r="N31" s="55"/>
    </row>
    <row r="32" spans="1:14" ht="21" customHeight="1">
      <c r="A32" t="s">
        <v>20</v>
      </c>
      <c r="B32" s="69" t="s">
        <v>21</v>
      </c>
      <c r="C32" s="55"/>
      <c r="D32" s="11">
        <f>COUNT(C18:C28)</f>
        <v>11</v>
      </c>
      <c r="E32" s="12" t="s">
        <v>22</v>
      </c>
      <c r="F32" s="13"/>
      <c r="G32" s="13"/>
      <c r="H32" s="13"/>
      <c r="I32" s="13"/>
      <c r="J32" s="13"/>
      <c r="K32" s="13"/>
      <c r="L32" s="13"/>
      <c r="N32" s="13"/>
    </row>
    <row r="33" spans="1:14" ht="21" customHeight="1">
      <c r="A33" t="s">
        <v>23</v>
      </c>
      <c r="B33" s="63" t="s">
        <v>24</v>
      </c>
      <c r="C33" s="55"/>
      <c r="D33" s="15">
        <f>AVERAGE(D18:D28)</f>
        <v>1138.090909090909</v>
      </c>
      <c r="E33" s="12" t="s">
        <v>22</v>
      </c>
      <c r="F33" s="13"/>
      <c r="G33" s="13"/>
      <c r="H33" s="13"/>
      <c r="I33" s="13"/>
      <c r="J33" s="13"/>
      <c r="K33" s="13"/>
      <c r="L33" s="13"/>
      <c r="N33" s="13"/>
    </row>
    <row r="34" spans="1:14" ht="21" customHeight="1">
      <c r="A34" t="s">
        <v>25</v>
      </c>
      <c r="B34" s="16" t="s">
        <v>26</v>
      </c>
      <c r="C34" s="17"/>
      <c r="D34" s="18"/>
      <c r="E34" s="19"/>
      <c r="F34" s="13"/>
      <c r="G34" s="13"/>
      <c r="H34" s="13"/>
      <c r="I34" s="13"/>
      <c r="J34" s="13"/>
      <c r="K34" s="13"/>
      <c r="L34" s="13"/>
      <c r="N34" s="13"/>
    </row>
    <row r="35" spans="1:14" ht="21" customHeight="1">
      <c r="B35" s="72" t="s">
        <v>96</v>
      </c>
      <c r="C35" s="52"/>
      <c r="D35" s="52"/>
      <c r="E35" s="52"/>
      <c r="F35" s="52"/>
      <c r="G35" s="52"/>
      <c r="H35" s="52"/>
      <c r="I35" s="52"/>
      <c r="J35" s="52"/>
      <c r="K35" s="52"/>
      <c r="L35" s="52"/>
      <c r="M35" s="52"/>
      <c r="N35" s="53"/>
    </row>
    <row r="36" spans="1:14" ht="21" customHeight="1">
      <c r="B36" s="57"/>
      <c r="C36" s="58"/>
      <c r="D36" s="58"/>
      <c r="E36" s="58"/>
      <c r="F36" s="58"/>
      <c r="G36" s="58"/>
      <c r="H36" s="58"/>
      <c r="I36" s="58"/>
      <c r="J36" s="58"/>
      <c r="K36" s="58"/>
      <c r="L36" s="58"/>
      <c r="M36" s="58"/>
      <c r="N36" s="59"/>
    </row>
    <row r="37" spans="1:14" ht="21" customHeight="1">
      <c r="A37" s="20" t="s">
        <v>27</v>
      </c>
      <c r="B37" s="63" t="s">
        <v>28</v>
      </c>
      <c r="C37" s="55"/>
      <c r="D37" s="21">
        <f>_xlfn.STDEV.S(D18:D28)</f>
        <v>45.842021215157054</v>
      </c>
      <c r="E37" s="12" t="s">
        <v>22</v>
      </c>
      <c r="F37" s="13"/>
      <c r="G37" s="13"/>
      <c r="H37" s="13"/>
      <c r="I37" s="13"/>
      <c r="J37" s="13"/>
      <c r="K37" s="13"/>
      <c r="L37" s="13"/>
      <c r="N37" s="13"/>
    </row>
    <row r="38" spans="1:14" ht="21" customHeight="1">
      <c r="A38" s="20"/>
      <c r="B38" s="14"/>
      <c r="C38" s="17"/>
      <c r="D38" s="22"/>
      <c r="E38" s="19"/>
      <c r="F38" s="13"/>
      <c r="G38" s="13"/>
      <c r="H38" s="13"/>
      <c r="I38" s="13"/>
      <c r="J38" s="13"/>
      <c r="K38" s="13"/>
      <c r="L38" s="13"/>
      <c r="N38" s="13"/>
    </row>
    <row r="39" spans="1:14" ht="21" customHeight="1">
      <c r="A39" s="20" t="s">
        <v>29</v>
      </c>
      <c r="B39" s="16" t="s">
        <v>30</v>
      </c>
      <c r="C39" s="17"/>
      <c r="D39" s="22"/>
      <c r="E39" s="12" t="s">
        <v>22</v>
      </c>
      <c r="F39" s="13"/>
      <c r="G39" s="13"/>
      <c r="H39" s="13"/>
      <c r="I39" s="13"/>
      <c r="J39" s="13"/>
      <c r="K39" s="13"/>
      <c r="L39" s="13"/>
      <c r="N39" s="13"/>
    </row>
    <row r="40" spans="1:14" ht="21" customHeight="1">
      <c r="A40" s="20"/>
      <c r="B40" s="72" t="s">
        <v>97</v>
      </c>
      <c r="C40" s="52"/>
      <c r="D40" s="52"/>
      <c r="E40" s="52"/>
      <c r="F40" s="52"/>
      <c r="G40" s="52"/>
      <c r="H40" s="52"/>
      <c r="I40" s="52"/>
      <c r="J40" s="52"/>
      <c r="K40" s="52"/>
      <c r="L40" s="52"/>
      <c r="M40" s="52"/>
      <c r="N40" s="53"/>
    </row>
    <row r="41" spans="1:14" ht="21" customHeight="1">
      <c r="A41" s="20"/>
      <c r="B41" s="57"/>
      <c r="C41" s="58"/>
      <c r="D41" s="58"/>
      <c r="E41" s="58"/>
      <c r="F41" s="58"/>
      <c r="G41" s="58"/>
      <c r="H41" s="58"/>
      <c r="I41" s="58"/>
      <c r="J41" s="58"/>
      <c r="K41" s="58"/>
      <c r="L41" s="58"/>
      <c r="M41" s="58"/>
      <c r="N41" s="59"/>
    </row>
    <row r="42" spans="1:14" ht="21" customHeight="1">
      <c r="G42" s="13"/>
      <c r="H42" s="13"/>
      <c r="I42" s="13"/>
      <c r="J42" s="13"/>
      <c r="K42" s="13"/>
      <c r="L42" s="13"/>
      <c r="N42" s="13"/>
    </row>
    <row r="43" spans="1:14" ht="51.75" customHeight="1">
      <c r="A43" t="s">
        <v>31</v>
      </c>
      <c r="B43" s="62" t="s">
        <v>32</v>
      </c>
      <c r="C43" s="55"/>
      <c r="D43" s="23" t="s">
        <v>98</v>
      </c>
      <c r="E43" s="12" t="s">
        <v>22</v>
      </c>
      <c r="F43" s="13"/>
      <c r="G43" s="13"/>
      <c r="H43" s="13"/>
      <c r="I43" s="13"/>
      <c r="J43" s="13"/>
      <c r="K43" s="13"/>
      <c r="L43" s="13"/>
      <c r="N43" s="13"/>
    </row>
    <row r="44" spans="1:14" ht="18.75" customHeight="1">
      <c r="A44" t="s">
        <v>33</v>
      </c>
      <c r="B44" s="67" t="s">
        <v>34</v>
      </c>
      <c r="C44" s="58"/>
      <c r="D44" s="58"/>
      <c r="E44" s="58"/>
      <c r="F44" s="58"/>
      <c r="G44" s="58"/>
      <c r="H44" s="58"/>
      <c r="I44" s="58"/>
      <c r="J44" s="58"/>
      <c r="K44" s="58"/>
      <c r="L44" s="58"/>
      <c r="M44" s="58"/>
      <c r="N44" s="58"/>
    </row>
    <row r="45" spans="1:14" ht="51.75" customHeight="1">
      <c r="B45" s="80" t="s">
        <v>99</v>
      </c>
      <c r="C45" s="81"/>
      <c r="D45" s="81"/>
      <c r="E45" s="81"/>
      <c r="F45" s="81"/>
      <c r="G45" s="81"/>
      <c r="H45" s="81"/>
      <c r="I45" s="81"/>
      <c r="J45" s="81"/>
      <c r="K45" s="81"/>
      <c r="L45" s="81"/>
      <c r="M45" s="81"/>
      <c r="N45" s="82"/>
    </row>
    <row r="46" spans="1:14" ht="21" customHeight="1">
      <c r="A46" s="24" t="s">
        <v>35</v>
      </c>
      <c r="B46" s="61" t="s">
        <v>36</v>
      </c>
      <c r="C46" s="55"/>
      <c r="D46" s="26">
        <f>1.96*D37/(SQRT(D32))</f>
        <v>27.090903331298964</v>
      </c>
      <c r="E46" s="12" t="s">
        <v>22</v>
      </c>
      <c r="F46" s="27"/>
      <c r="G46" s="28"/>
      <c r="H46" s="28"/>
      <c r="I46" s="28"/>
      <c r="J46" s="13"/>
      <c r="K46" s="13"/>
      <c r="L46" s="13"/>
      <c r="M46" s="13"/>
      <c r="N46" s="13"/>
    </row>
    <row r="47" spans="1:14" ht="27" customHeight="1">
      <c r="A47" s="20" t="s">
        <v>37</v>
      </c>
      <c r="B47" s="61" t="s">
        <v>38</v>
      </c>
      <c r="C47" s="55"/>
      <c r="D47" s="83">
        <v>0.97499999999999998</v>
      </c>
      <c r="E47" s="12" t="s">
        <v>22</v>
      </c>
      <c r="F47" s="27"/>
      <c r="G47" s="29"/>
      <c r="H47" s="29"/>
      <c r="I47" s="29"/>
      <c r="J47" s="13"/>
      <c r="K47" s="13"/>
      <c r="L47" s="13"/>
      <c r="M47" s="13"/>
      <c r="N47" s="13"/>
    </row>
    <row r="48" spans="1:14" ht="21" customHeight="1">
      <c r="A48" t="s">
        <v>39</v>
      </c>
      <c r="B48" s="61" t="s">
        <v>40</v>
      </c>
      <c r="C48" s="55"/>
      <c r="D48" s="83">
        <v>2.5000000000000001E-2</v>
      </c>
      <c r="E48" s="12" t="s">
        <v>22</v>
      </c>
      <c r="F48" s="27"/>
      <c r="G48" s="29"/>
      <c r="H48" s="29"/>
      <c r="I48" s="29"/>
      <c r="J48" s="13"/>
      <c r="K48" s="13"/>
      <c r="L48" s="13"/>
      <c r="M48" s="13"/>
      <c r="N48" s="13"/>
    </row>
    <row r="49" spans="1:14" ht="21" customHeight="1">
      <c r="A49" s="30" t="s">
        <v>41</v>
      </c>
      <c r="B49" s="65" t="s">
        <v>42</v>
      </c>
      <c r="C49" s="55"/>
      <c r="D49" s="55"/>
      <c r="E49" s="55"/>
      <c r="F49" s="55"/>
      <c r="G49" s="55"/>
      <c r="H49" s="55"/>
      <c r="I49" s="55"/>
      <c r="J49" s="55"/>
      <c r="K49" s="55"/>
      <c r="L49" s="55"/>
      <c r="M49" s="55"/>
      <c r="N49" s="55"/>
    </row>
    <row r="50" spans="1:14" ht="40.5" customHeight="1">
      <c r="A50" s="20"/>
      <c r="B50" s="84" t="s">
        <v>100</v>
      </c>
      <c r="C50" s="78"/>
      <c r="D50" s="78"/>
      <c r="E50" s="78"/>
      <c r="F50" s="78"/>
      <c r="G50" s="78"/>
      <c r="H50" s="78"/>
      <c r="I50" s="78"/>
      <c r="J50" s="78"/>
      <c r="K50" s="78"/>
      <c r="L50" s="78"/>
      <c r="M50" s="78"/>
      <c r="N50" s="79"/>
    </row>
    <row r="51" spans="1:14" ht="21" customHeight="1">
      <c r="A51" s="20"/>
      <c r="B51" s="25"/>
      <c r="C51" s="25"/>
      <c r="D51" s="31"/>
      <c r="E51" s="19"/>
      <c r="F51" s="13"/>
      <c r="G51" s="13"/>
      <c r="H51" s="13"/>
      <c r="I51" s="13"/>
      <c r="J51" s="13"/>
      <c r="K51" s="13"/>
      <c r="L51" s="13"/>
      <c r="M51" s="13"/>
      <c r="N51" s="13"/>
    </row>
    <row r="52" spans="1:14" ht="21" customHeight="1">
      <c r="A52" s="32" t="s">
        <v>43</v>
      </c>
      <c r="B52" s="63" t="s">
        <v>44</v>
      </c>
      <c r="C52" s="55"/>
      <c r="D52" s="33">
        <f>CORREL(C18:C28,D18:D28)</f>
        <v>0.32520949142320726</v>
      </c>
      <c r="E52" s="12" t="s">
        <v>45</v>
      </c>
      <c r="F52" s="2"/>
      <c r="G52" s="13"/>
      <c r="H52" s="13"/>
      <c r="I52" s="13"/>
      <c r="J52" s="13"/>
      <c r="K52" s="13"/>
      <c r="L52" s="13"/>
      <c r="M52" s="13"/>
      <c r="N52" s="13"/>
    </row>
    <row r="53" spans="1:14" ht="18" customHeight="1">
      <c r="A53" t="s">
        <v>46</v>
      </c>
      <c r="B53" s="62" t="s">
        <v>47</v>
      </c>
      <c r="C53" s="55"/>
      <c r="D53" s="33">
        <f>D52^2</f>
        <v>0.10576121331174113</v>
      </c>
      <c r="E53" s="12" t="s">
        <v>45</v>
      </c>
      <c r="F53" s="13"/>
      <c r="G53" s="13"/>
      <c r="H53" s="13"/>
      <c r="I53" s="13"/>
      <c r="J53" s="13"/>
      <c r="K53" s="13"/>
      <c r="L53" s="13"/>
      <c r="M53" s="13"/>
      <c r="N53" s="13"/>
    </row>
    <row r="54" spans="1:14" ht="21" customHeight="1">
      <c r="E54" s="19"/>
      <c r="F54" s="13"/>
      <c r="G54" s="13"/>
      <c r="H54" s="13"/>
      <c r="I54" s="13"/>
      <c r="J54" s="13"/>
      <c r="K54" s="13"/>
      <c r="L54" s="13"/>
      <c r="M54" s="13"/>
      <c r="N54" s="13"/>
    </row>
    <row r="55" spans="1:14" ht="21" customHeight="1">
      <c r="A55" t="s">
        <v>48</v>
      </c>
      <c r="B55" s="64" t="s">
        <v>49</v>
      </c>
      <c r="C55" s="55"/>
      <c r="D55" s="55"/>
      <c r="E55" s="55"/>
      <c r="F55" s="55"/>
      <c r="G55" s="55"/>
      <c r="H55" s="55"/>
      <c r="I55" s="55"/>
      <c r="J55" s="55"/>
      <c r="K55" s="55"/>
      <c r="L55" s="55"/>
      <c r="M55" s="55"/>
      <c r="N55" s="13"/>
    </row>
    <row r="56" spans="1:14" ht="15.75" customHeight="1">
      <c r="B56" s="10"/>
      <c r="C56" s="19"/>
      <c r="D56" s="19"/>
      <c r="E56" s="19"/>
      <c r="F56" s="13"/>
      <c r="G56" s="13"/>
      <c r="H56" s="13"/>
      <c r="I56" s="13"/>
      <c r="J56" s="13"/>
      <c r="K56" s="13"/>
      <c r="L56" s="13"/>
      <c r="M56" s="13"/>
      <c r="N56" s="13"/>
    </row>
    <row r="57" spans="1:14" ht="21" customHeight="1">
      <c r="B57" s="85" t="s">
        <v>101</v>
      </c>
      <c r="C57" s="52"/>
      <c r="D57" s="52"/>
      <c r="E57" s="52"/>
      <c r="F57" s="52"/>
      <c r="G57" s="52"/>
      <c r="H57" s="52"/>
      <c r="I57" s="52"/>
      <c r="J57" s="52"/>
      <c r="K57" s="52"/>
      <c r="L57" s="52"/>
      <c r="M57" s="52"/>
      <c r="N57" s="53"/>
    </row>
    <row r="58" spans="1:14" ht="21" customHeight="1">
      <c r="B58" s="54"/>
      <c r="C58" s="55"/>
      <c r="D58" s="55"/>
      <c r="E58" s="55"/>
      <c r="F58" s="55"/>
      <c r="G58" s="55"/>
      <c r="H58" s="55"/>
      <c r="I58" s="55"/>
      <c r="J58" s="55"/>
      <c r="K58" s="55"/>
      <c r="L58" s="55"/>
      <c r="M58" s="55"/>
      <c r="N58" s="56"/>
    </row>
    <row r="59" spans="1:14" ht="21" customHeight="1">
      <c r="B59" s="54"/>
      <c r="C59" s="55"/>
      <c r="D59" s="55"/>
      <c r="E59" s="55"/>
      <c r="F59" s="55"/>
      <c r="G59" s="55"/>
      <c r="H59" s="55"/>
      <c r="I59" s="55"/>
      <c r="J59" s="55"/>
      <c r="K59" s="55"/>
      <c r="L59" s="55"/>
      <c r="M59" s="55"/>
      <c r="N59" s="56"/>
    </row>
    <row r="60" spans="1:14" ht="21" customHeight="1">
      <c r="B60" s="54"/>
      <c r="C60" s="55"/>
      <c r="D60" s="55"/>
      <c r="E60" s="55"/>
      <c r="F60" s="55"/>
      <c r="G60" s="55"/>
      <c r="H60" s="55"/>
      <c r="I60" s="55"/>
      <c r="J60" s="55"/>
      <c r="K60" s="55"/>
      <c r="L60" s="55"/>
      <c r="M60" s="55"/>
      <c r="N60" s="56"/>
    </row>
    <row r="61" spans="1:14" ht="21" customHeight="1">
      <c r="B61" s="54"/>
      <c r="C61" s="55"/>
      <c r="D61" s="55"/>
      <c r="E61" s="55"/>
      <c r="F61" s="55"/>
      <c r="G61" s="55"/>
      <c r="H61" s="55"/>
      <c r="I61" s="55"/>
      <c r="J61" s="55"/>
      <c r="K61" s="55"/>
      <c r="L61" s="55"/>
      <c r="M61" s="55"/>
      <c r="N61" s="56"/>
    </row>
    <row r="62" spans="1:14" ht="21" customHeight="1">
      <c r="B62" s="57"/>
      <c r="C62" s="58"/>
      <c r="D62" s="58"/>
      <c r="E62" s="58"/>
      <c r="F62" s="58"/>
      <c r="G62" s="58"/>
      <c r="H62" s="58"/>
      <c r="I62" s="58"/>
      <c r="J62" s="58"/>
      <c r="K62" s="58"/>
      <c r="L62" s="58"/>
      <c r="M62" s="58"/>
      <c r="N62" s="59"/>
    </row>
    <row r="63" spans="1:14" ht="15.75" customHeight="1">
      <c r="B63" s="10"/>
      <c r="C63" s="19"/>
      <c r="D63" s="19"/>
      <c r="E63" s="19"/>
      <c r="F63" s="13"/>
      <c r="G63" s="13"/>
      <c r="H63" s="13"/>
      <c r="I63" s="13"/>
      <c r="J63" s="13"/>
      <c r="K63" s="13"/>
      <c r="L63" s="13"/>
      <c r="M63" s="13"/>
      <c r="N63" s="13"/>
    </row>
    <row r="64" spans="1:14" ht="21" customHeight="1">
      <c r="B64" s="64" t="s">
        <v>50</v>
      </c>
      <c r="C64" s="55"/>
      <c r="D64" s="55"/>
      <c r="E64" s="55"/>
      <c r="F64" s="55"/>
      <c r="G64" s="55"/>
      <c r="H64" s="55"/>
      <c r="I64" s="55"/>
      <c r="J64" s="55"/>
      <c r="K64" s="55"/>
      <c r="L64" s="55"/>
      <c r="M64" s="55"/>
      <c r="N64" s="55"/>
    </row>
    <row r="65" spans="1:19" ht="21" customHeight="1">
      <c r="B65" s="55"/>
      <c r="C65" s="55"/>
      <c r="D65" s="55"/>
      <c r="E65" s="55"/>
      <c r="F65" s="55"/>
      <c r="G65" s="55"/>
      <c r="H65" s="55"/>
      <c r="I65" s="55"/>
      <c r="J65" s="55"/>
      <c r="K65" s="55"/>
      <c r="L65" s="55"/>
      <c r="M65" s="55"/>
      <c r="N65" s="55"/>
    </row>
    <row r="66" spans="1:19" ht="70.5" customHeight="1">
      <c r="A66" s="32"/>
      <c r="B66" s="28"/>
      <c r="C66" s="5" t="s">
        <v>51</v>
      </c>
      <c r="D66" s="5" t="s">
        <v>52</v>
      </c>
      <c r="E66" s="5" t="s">
        <v>53</v>
      </c>
      <c r="F66" s="28"/>
      <c r="G66" s="28"/>
      <c r="H66" s="28"/>
      <c r="I66" s="28"/>
      <c r="J66" s="28"/>
      <c r="K66" s="28"/>
      <c r="L66" s="28"/>
      <c r="M66" s="28"/>
      <c r="N66" s="28"/>
    </row>
    <row r="67" spans="1:19" ht="15.75" customHeight="1">
      <c r="A67" s="28"/>
      <c r="B67" s="28"/>
      <c r="C67" s="28"/>
      <c r="D67" s="28"/>
      <c r="E67" s="28"/>
      <c r="F67" s="28"/>
      <c r="G67" s="28"/>
      <c r="H67" s="28"/>
      <c r="I67" s="28"/>
      <c r="J67" s="28"/>
      <c r="K67" s="28"/>
      <c r="L67" s="28"/>
      <c r="M67" s="28"/>
      <c r="N67" s="28"/>
    </row>
    <row r="68" spans="1:19" ht="15.75" customHeight="1">
      <c r="A68" s="32"/>
      <c r="B68" s="34" t="s">
        <v>54</v>
      </c>
      <c r="C68" s="35">
        <v>22314</v>
      </c>
      <c r="D68" s="35">
        <v>243898</v>
      </c>
      <c r="E68" s="36">
        <v>0.38</v>
      </c>
      <c r="F68" s="28"/>
      <c r="G68" s="28"/>
      <c r="H68" s="28"/>
      <c r="I68" s="28"/>
      <c r="J68" s="28"/>
      <c r="K68" s="28"/>
      <c r="L68" s="28"/>
      <c r="M68" s="28"/>
      <c r="N68" s="28"/>
    </row>
    <row r="69" spans="1:19" ht="12.75" customHeight="1">
      <c r="B69" s="28" t="s">
        <v>55</v>
      </c>
      <c r="C69" s="35">
        <v>26789</v>
      </c>
      <c r="D69" s="35">
        <v>298761</v>
      </c>
      <c r="E69" s="36">
        <v>0.24</v>
      </c>
      <c r="F69" s="28"/>
      <c r="G69" s="28"/>
      <c r="H69" s="28"/>
      <c r="I69" s="28"/>
      <c r="J69" s="28"/>
      <c r="K69" s="28"/>
      <c r="L69" s="28"/>
      <c r="M69" s="28"/>
      <c r="N69" s="28"/>
    </row>
    <row r="70" spans="1:19" ht="15" customHeight="1">
      <c r="B70" s="2" t="s">
        <v>56</v>
      </c>
      <c r="C70" s="37">
        <v>36751</v>
      </c>
      <c r="D70" s="37">
        <v>389657</v>
      </c>
      <c r="E70" s="38">
        <v>0.21</v>
      </c>
      <c r="F70" s="2"/>
      <c r="G70" s="2"/>
      <c r="H70" s="2"/>
      <c r="I70" s="2"/>
      <c r="J70" s="2"/>
      <c r="K70" s="2"/>
      <c r="L70" s="2"/>
      <c r="M70" s="2"/>
      <c r="N70" s="2"/>
    </row>
    <row r="71" spans="1:19" ht="15" customHeight="1">
      <c r="A71" s="32"/>
      <c r="B71" s="34" t="s">
        <v>57</v>
      </c>
      <c r="C71" s="37">
        <v>48301</v>
      </c>
      <c r="D71" s="39">
        <v>546792</v>
      </c>
      <c r="E71" s="40">
        <v>0.19</v>
      </c>
      <c r="F71" s="32"/>
      <c r="G71" s="32"/>
      <c r="H71" s="32"/>
      <c r="I71" s="32"/>
      <c r="J71" s="32"/>
      <c r="K71" s="32"/>
      <c r="L71" s="32"/>
      <c r="M71" s="32"/>
      <c r="N71" s="32"/>
    </row>
    <row r="72" spans="1:19" ht="15" customHeight="1">
      <c r="B72" s="34" t="s">
        <v>58</v>
      </c>
      <c r="C72" s="37">
        <v>51329</v>
      </c>
      <c r="D72" s="39">
        <v>675982</v>
      </c>
      <c r="E72" s="40">
        <v>0.13</v>
      </c>
      <c r="F72" s="2"/>
      <c r="G72" s="28"/>
      <c r="H72" s="28"/>
      <c r="I72" s="28"/>
      <c r="J72" s="28"/>
      <c r="K72" s="28"/>
      <c r="L72" s="28"/>
      <c r="M72" s="28"/>
      <c r="N72" s="28"/>
    </row>
    <row r="73" spans="1:19" ht="15" customHeight="1">
      <c r="B73" s="34" t="s">
        <v>59</v>
      </c>
      <c r="C73" s="37">
        <v>57634</v>
      </c>
      <c r="D73" s="39">
        <v>786455</v>
      </c>
      <c r="E73" s="40">
        <v>0.11</v>
      </c>
      <c r="F73" s="2"/>
      <c r="G73" s="28"/>
      <c r="H73" s="28"/>
      <c r="I73" s="28"/>
      <c r="J73" s="28"/>
      <c r="K73" s="28"/>
      <c r="L73" s="28"/>
      <c r="M73" s="28"/>
      <c r="N73" s="28"/>
    </row>
    <row r="74" spans="1:19" ht="15" customHeight="1">
      <c r="B74" s="2" t="s">
        <v>60</v>
      </c>
      <c r="C74" s="37">
        <v>63498</v>
      </c>
      <c r="D74" s="37">
        <v>897645</v>
      </c>
      <c r="E74" s="38">
        <v>0.09</v>
      </c>
      <c r="F74" s="2"/>
      <c r="G74" s="2"/>
      <c r="H74" s="2"/>
      <c r="I74" s="2"/>
      <c r="J74" s="2"/>
      <c r="K74" s="2"/>
      <c r="L74" s="2"/>
      <c r="M74" s="2"/>
      <c r="N74" s="2"/>
    </row>
    <row r="75" spans="1:19" ht="15" customHeight="1">
      <c r="A75" s="32"/>
      <c r="B75" s="2" t="s">
        <v>61</v>
      </c>
      <c r="C75" s="37">
        <v>69045</v>
      </c>
      <c r="D75" s="37">
        <v>989732</v>
      </c>
      <c r="E75" s="38">
        <v>0.06</v>
      </c>
      <c r="F75" s="28"/>
      <c r="G75" s="28"/>
      <c r="H75" s="28"/>
      <c r="I75" s="28"/>
      <c r="J75" s="28"/>
      <c r="K75" s="28"/>
      <c r="L75" s="28"/>
      <c r="M75" s="28"/>
      <c r="N75" s="28"/>
    </row>
    <row r="76" spans="1:19" ht="15.75" customHeight="1">
      <c r="A76" s="32"/>
      <c r="B76" s="2"/>
      <c r="C76" s="37"/>
      <c r="D76" s="37"/>
      <c r="E76" s="38"/>
      <c r="F76" s="28"/>
      <c r="G76" s="28"/>
      <c r="H76" s="28"/>
      <c r="I76" s="28"/>
      <c r="J76" s="28"/>
      <c r="K76" s="28"/>
      <c r="L76" s="28"/>
      <c r="M76" s="28"/>
      <c r="N76" s="28"/>
    </row>
    <row r="77" spans="1:19" ht="15" customHeight="1">
      <c r="A77" s="32" t="s">
        <v>62</v>
      </c>
      <c r="B77" s="41" t="s">
        <v>63</v>
      </c>
      <c r="C77" s="42">
        <f>COUNT(C68:C75)</f>
        <v>8</v>
      </c>
      <c r="D77" s="42">
        <f t="shared" ref="D77:E77" si="0">COUNT(D68:D75)</f>
        <v>8</v>
      </c>
      <c r="E77" s="42">
        <f t="shared" si="0"/>
        <v>8</v>
      </c>
      <c r="F77" s="28" t="s">
        <v>45</v>
      </c>
      <c r="G77" s="28"/>
      <c r="H77" s="28"/>
      <c r="I77" s="28"/>
      <c r="J77" s="28"/>
      <c r="K77" s="28"/>
      <c r="L77" s="28"/>
      <c r="M77" s="28"/>
      <c r="N77" s="28"/>
    </row>
    <row r="78" spans="1:19" ht="15" customHeight="1">
      <c r="A78" t="s">
        <v>64</v>
      </c>
      <c r="B78" s="41" t="s">
        <v>65</v>
      </c>
      <c r="C78" s="43">
        <f>AVERAGE(C68:C75)</f>
        <v>46957.625</v>
      </c>
      <c r="D78" s="43">
        <f t="shared" ref="D78:E78" si="1">AVERAGE(D68:D75)</f>
        <v>603615.25</v>
      </c>
      <c r="E78" s="86">
        <f t="shared" si="1"/>
        <v>0.17625000000000002</v>
      </c>
      <c r="F78" s="28" t="s">
        <v>45</v>
      </c>
      <c r="G78" s="28"/>
      <c r="H78" s="28"/>
      <c r="I78" s="28"/>
      <c r="J78" s="28"/>
      <c r="K78" s="28"/>
      <c r="L78" s="28"/>
      <c r="M78" s="28"/>
      <c r="N78" s="28"/>
    </row>
    <row r="79" spans="1:19" ht="15" customHeight="1">
      <c r="A79" s="4" t="s">
        <v>66</v>
      </c>
      <c r="B79" s="41" t="s">
        <v>67</v>
      </c>
      <c r="C79" s="43">
        <f>_xlfn.STDEV.S(C68:C75)</f>
        <v>16964.633716205015</v>
      </c>
      <c r="D79" s="43">
        <f t="shared" ref="D79:E79" si="2">_xlfn.STDEV.S(D68:D75)</f>
        <v>279168.81410345348</v>
      </c>
      <c r="E79" s="86">
        <f t="shared" si="2"/>
        <v>0.10308630226313149</v>
      </c>
      <c r="F79" s="28" t="s">
        <v>45</v>
      </c>
      <c r="G79" s="28"/>
      <c r="H79" s="28"/>
      <c r="I79" s="28"/>
      <c r="J79" s="28"/>
      <c r="K79" s="28"/>
      <c r="L79" s="28"/>
      <c r="M79" s="28"/>
      <c r="N79" s="28"/>
    </row>
    <row r="80" spans="1:19" ht="66.75" customHeight="1">
      <c r="A80" s="32" t="s">
        <v>68</v>
      </c>
      <c r="B80" s="44" t="s">
        <v>32</v>
      </c>
      <c r="C80" s="45">
        <f>1-0.95</f>
        <v>5.0000000000000044E-2</v>
      </c>
      <c r="D80" s="45">
        <f t="shared" ref="D80:E80" si="3">1-0.95</f>
        <v>5.0000000000000044E-2</v>
      </c>
      <c r="E80" s="45">
        <f t="shared" si="3"/>
        <v>5.0000000000000044E-2</v>
      </c>
      <c r="F80" s="28" t="s">
        <v>45</v>
      </c>
      <c r="G80" s="46"/>
      <c r="H80" s="28"/>
      <c r="I80" s="28"/>
      <c r="J80" s="28"/>
      <c r="K80" s="28"/>
      <c r="L80" s="28"/>
      <c r="M80" s="28"/>
      <c r="N80" s="28"/>
      <c r="O80" s="28"/>
      <c r="P80" s="28"/>
      <c r="Q80" s="28"/>
      <c r="R80" s="28"/>
      <c r="S80" s="28"/>
    </row>
    <row r="81" spans="1:19" ht="15" customHeight="1">
      <c r="A81" s="32" t="s">
        <v>69</v>
      </c>
      <c r="B81" s="34" t="s">
        <v>70</v>
      </c>
      <c r="C81" s="45">
        <f>1.96*C79/(SQRT(C77))</f>
        <v>11755.891390253015</v>
      </c>
      <c r="D81" s="45">
        <f t="shared" ref="D81:E81" si="4">1.96*D79/(SQRT(D77))</f>
        <v>193454.11831739146</v>
      </c>
      <c r="E81" s="45">
        <f t="shared" si="4"/>
        <v>7.1435162910152283E-2</v>
      </c>
      <c r="F81" s="28" t="s">
        <v>45</v>
      </c>
      <c r="G81" s="27"/>
      <c r="H81" s="28"/>
      <c r="I81" s="28"/>
      <c r="J81" s="28"/>
      <c r="K81" s="28"/>
      <c r="L81" s="28"/>
      <c r="M81" s="28"/>
      <c r="N81" s="28"/>
      <c r="O81" s="28"/>
      <c r="P81" s="28"/>
      <c r="Q81" s="28"/>
      <c r="R81" s="28"/>
      <c r="S81" s="28"/>
    </row>
    <row r="82" spans="1:19" ht="15" customHeight="1">
      <c r="A82" s="32" t="s">
        <v>71</v>
      </c>
      <c r="B82" s="34" t="s">
        <v>72</v>
      </c>
      <c r="C82" s="87">
        <f>1-(C80/2)</f>
        <v>0.97499999999999998</v>
      </c>
      <c r="D82" s="87">
        <f t="shared" ref="D82:E82" si="5">1-(D80/2)</f>
        <v>0.97499999999999998</v>
      </c>
      <c r="E82" s="87">
        <f t="shared" si="5"/>
        <v>0.97499999999999998</v>
      </c>
      <c r="F82" s="28" t="s">
        <v>45</v>
      </c>
      <c r="G82" s="27"/>
      <c r="H82" s="29"/>
      <c r="I82" s="29"/>
      <c r="J82" s="29"/>
      <c r="K82" s="29"/>
      <c r="L82" s="29"/>
      <c r="M82" s="29"/>
      <c r="N82" s="28"/>
      <c r="O82" s="28"/>
      <c r="P82" s="28"/>
      <c r="Q82" s="28"/>
      <c r="R82" s="28"/>
      <c r="S82" s="28"/>
    </row>
    <row r="83" spans="1:19" ht="15.75" customHeight="1">
      <c r="A83" s="32" t="s">
        <v>73</v>
      </c>
      <c r="B83" s="34" t="s">
        <v>74</v>
      </c>
      <c r="C83" s="88">
        <f>C80/2</f>
        <v>2.5000000000000022E-2</v>
      </c>
      <c r="D83" s="88">
        <f t="shared" ref="D83:E83" si="6">D80/2</f>
        <v>2.5000000000000022E-2</v>
      </c>
      <c r="E83" s="88">
        <f t="shared" si="6"/>
        <v>2.5000000000000022E-2</v>
      </c>
      <c r="F83" s="28" t="s">
        <v>45</v>
      </c>
      <c r="G83" s="27"/>
      <c r="H83" s="29"/>
      <c r="I83" s="29"/>
      <c r="J83" s="29"/>
      <c r="K83" s="29"/>
      <c r="L83" s="29"/>
      <c r="M83" s="29"/>
      <c r="N83" s="28"/>
      <c r="O83" s="28"/>
      <c r="P83" s="28"/>
      <c r="Q83" s="28"/>
      <c r="R83" s="28"/>
      <c r="S83" s="28"/>
    </row>
    <row r="84" spans="1:19" ht="15" customHeight="1">
      <c r="A84" s="66" t="s">
        <v>75</v>
      </c>
      <c r="B84" s="71" t="s">
        <v>76</v>
      </c>
      <c r="C84" s="55"/>
      <c r="D84" s="75">
        <f>CORREL(C68:C75,D68:D75)</f>
        <v>0.98880259029505113</v>
      </c>
      <c r="E84" s="34"/>
      <c r="F84" s="28" t="s">
        <v>45</v>
      </c>
      <c r="G84" s="29"/>
      <c r="H84" s="29"/>
      <c r="I84" s="29"/>
      <c r="J84" s="29"/>
      <c r="K84" s="29"/>
      <c r="L84" s="29"/>
      <c r="M84" s="29"/>
      <c r="N84" s="28"/>
    </row>
    <row r="85" spans="1:19" ht="32.25" customHeight="1">
      <c r="A85" s="55"/>
      <c r="B85" s="55"/>
      <c r="C85" s="55"/>
      <c r="D85" s="76"/>
      <c r="E85" s="34"/>
      <c r="F85" s="28"/>
      <c r="G85" s="28"/>
      <c r="H85" s="28"/>
      <c r="I85" s="28"/>
      <c r="J85" s="28"/>
      <c r="K85" s="28"/>
      <c r="L85" s="28"/>
      <c r="M85" s="28"/>
      <c r="N85" s="28"/>
    </row>
    <row r="86" spans="1:19" ht="15.75" customHeight="1">
      <c r="B86" s="2"/>
      <c r="C86" s="2"/>
      <c r="D86" s="2"/>
      <c r="E86" s="2"/>
      <c r="F86" s="28"/>
      <c r="G86" s="2"/>
      <c r="H86" s="2"/>
      <c r="I86" s="2"/>
      <c r="J86" s="2"/>
      <c r="K86" s="2"/>
      <c r="L86" s="2"/>
      <c r="M86" s="2"/>
      <c r="N86" s="2"/>
    </row>
    <row r="87" spans="1:19" ht="12.75" customHeight="1">
      <c r="A87" s="68" t="s">
        <v>77</v>
      </c>
      <c r="B87" s="71" t="s">
        <v>78</v>
      </c>
      <c r="C87" s="55"/>
      <c r="D87" s="55"/>
      <c r="E87" s="77">
        <f>CORREL(C68:C75,E68:E75)</f>
        <v>-0.94240134854953572</v>
      </c>
      <c r="F87" s="28"/>
      <c r="G87" s="28"/>
      <c r="H87" s="28"/>
      <c r="I87" s="28"/>
      <c r="J87" s="28"/>
      <c r="K87" s="28"/>
      <c r="L87" s="28"/>
      <c r="M87" s="28"/>
      <c r="N87" s="28"/>
    </row>
    <row r="88" spans="1:19" ht="27.75" customHeight="1">
      <c r="A88" s="55"/>
      <c r="B88" s="55"/>
      <c r="C88" s="55"/>
      <c r="D88" s="55"/>
      <c r="E88" s="76"/>
      <c r="F88" s="28" t="s">
        <v>45</v>
      </c>
      <c r="G88" s="28"/>
      <c r="H88" s="28"/>
      <c r="I88" s="28"/>
      <c r="J88" s="28"/>
      <c r="K88" s="28"/>
      <c r="L88" s="28"/>
      <c r="M88" s="28"/>
      <c r="N88" s="28"/>
    </row>
    <row r="89" spans="1:19" ht="15" customHeight="1">
      <c r="B89" s="34"/>
      <c r="C89" s="34"/>
      <c r="D89" s="34"/>
      <c r="E89" s="34"/>
      <c r="F89" s="2"/>
      <c r="G89" s="28"/>
      <c r="H89" s="28"/>
      <c r="I89" s="28"/>
      <c r="J89" s="28"/>
      <c r="K89" s="28"/>
      <c r="L89" s="28"/>
      <c r="M89" s="28"/>
      <c r="N89" s="28"/>
    </row>
    <row r="90" spans="1:19" ht="15" customHeight="1">
      <c r="A90" t="s">
        <v>79</v>
      </c>
      <c r="B90" s="34" t="s">
        <v>80</v>
      </c>
      <c r="C90" s="34"/>
      <c r="D90" s="34"/>
      <c r="E90" s="34"/>
      <c r="F90" s="2" t="s">
        <v>81</v>
      </c>
      <c r="G90" s="28"/>
      <c r="H90" s="28"/>
      <c r="I90" s="28"/>
      <c r="J90" s="28"/>
      <c r="K90" s="28"/>
      <c r="L90" s="28"/>
      <c r="M90" s="28"/>
      <c r="N90" s="28"/>
    </row>
    <row r="91" spans="1:19" ht="15" customHeight="1">
      <c r="B91" s="34"/>
      <c r="C91" s="34"/>
      <c r="D91" s="34"/>
      <c r="E91" s="34"/>
      <c r="F91" s="2"/>
      <c r="G91" s="28"/>
      <c r="H91" s="28"/>
      <c r="I91" s="28"/>
      <c r="J91" s="28"/>
      <c r="K91" s="28"/>
      <c r="L91" s="28"/>
      <c r="M91" s="28"/>
      <c r="N91" s="28"/>
    </row>
    <row r="92" spans="1:19" ht="15" customHeight="1">
      <c r="B92" s="34"/>
      <c r="C92" s="34"/>
      <c r="D92" s="34"/>
      <c r="E92" s="34"/>
      <c r="F92" s="2"/>
      <c r="G92" s="28"/>
      <c r="H92" s="28"/>
      <c r="I92" s="28"/>
      <c r="J92" s="28"/>
      <c r="K92" s="28"/>
      <c r="L92" s="28"/>
      <c r="M92" s="28"/>
      <c r="N92" s="28"/>
    </row>
    <row r="93" spans="1:19" ht="15" customHeight="1">
      <c r="B93" s="34"/>
      <c r="C93" s="34"/>
      <c r="D93" s="34"/>
      <c r="E93" s="34"/>
      <c r="F93" s="2"/>
      <c r="G93" s="28"/>
      <c r="H93" s="28"/>
      <c r="I93" s="28"/>
      <c r="J93" s="28"/>
      <c r="K93" s="28"/>
      <c r="L93" s="28"/>
      <c r="M93" s="28"/>
      <c r="N93" s="28"/>
    </row>
    <row r="94" spans="1:19" ht="15" customHeight="1">
      <c r="B94" s="34"/>
      <c r="C94" s="34"/>
      <c r="D94" s="34"/>
      <c r="E94" s="34"/>
      <c r="F94" s="2"/>
      <c r="G94" s="28"/>
      <c r="H94" s="28"/>
      <c r="I94" s="28"/>
      <c r="J94" s="28"/>
      <c r="K94" s="28"/>
      <c r="L94" s="28"/>
      <c r="M94" s="28"/>
      <c r="N94" s="28"/>
    </row>
    <row r="95" spans="1:19" ht="15" customHeight="1">
      <c r="B95" s="34"/>
      <c r="C95" s="34"/>
      <c r="D95" s="34"/>
      <c r="E95" s="34"/>
      <c r="F95" s="2"/>
      <c r="G95" s="28"/>
      <c r="H95" s="28"/>
      <c r="I95" s="28"/>
      <c r="J95" s="28"/>
      <c r="K95" s="28"/>
      <c r="L95" s="28"/>
      <c r="M95" s="28"/>
      <c r="N95" s="28"/>
    </row>
    <row r="96" spans="1:19" ht="15" customHeight="1">
      <c r="B96" s="34"/>
      <c r="C96" s="34"/>
      <c r="D96" s="34"/>
      <c r="E96" s="34"/>
      <c r="F96" s="2"/>
      <c r="G96" s="28"/>
      <c r="H96" s="28"/>
      <c r="I96" s="28"/>
      <c r="J96" s="28"/>
      <c r="K96" s="28"/>
      <c r="L96" s="28"/>
      <c r="M96" s="28"/>
      <c r="N96" s="28"/>
    </row>
    <row r="97" spans="2:14" ht="15" customHeight="1">
      <c r="B97" s="34"/>
      <c r="C97" s="34"/>
      <c r="D97" s="34"/>
      <c r="E97" s="34"/>
      <c r="F97" s="2"/>
      <c r="G97" s="28"/>
      <c r="H97" s="28"/>
      <c r="I97" s="28"/>
      <c r="J97" s="28"/>
      <c r="K97" s="28"/>
      <c r="L97" s="28"/>
      <c r="M97" s="28"/>
      <c r="N97" s="28"/>
    </row>
    <row r="98" spans="2:14" ht="15" customHeight="1">
      <c r="B98" s="34"/>
      <c r="C98" s="34"/>
      <c r="D98" s="34"/>
      <c r="E98" s="34"/>
      <c r="F98" s="2"/>
      <c r="G98" s="28"/>
      <c r="H98" s="28"/>
      <c r="I98" s="28"/>
      <c r="J98" s="28"/>
      <c r="K98" s="28"/>
      <c r="L98" s="28"/>
      <c r="M98" s="28"/>
      <c r="N98" s="28"/>
    </row>
    <row r="99" spans="2:14" ht="15" customHeight="1">
      <c r="B99" s="34"/>
      <c r="C99" s="34"/>
      <c r="D99" s="34"/>
      <c r="E99" s="34"/>
      <c r="F99" s="2"/>
      <c r="G99" s="28"/>
      <c r="H99" s="28"/>
      <c r="I99" s="28"/>
      <c r="J99" s="28"/>
      <c r="K99" s="28"/>
      <c r="L99" s="28"/>
      <c r="M99" s="28"/>
      <c r="N99" s="28"/>
    </row>
    <row r="100" spans="2:14" ht="15" customHeight="1">
      <c r="B100" s="34"/>
      <c r="C100" s="34"/>
      <c r="D100" s="34"/>
      <c r="E100" s="34"/>
      <c r="F100" s="2"/>
      <c r="G100" s="28"/>
      <c r="H100" s="28"/>
      <c r="I100" s="28"/>
      <c r="J100" s="28"/>
      <c r="K100" s="28"/>
      <c r="L100" s="28"/>
      <c r="M100" s="28"/>
      <c r="N100" s="28"/>
    </row>
    <row r="101" spans="2:14" ht="15" customHeight="1">
      <c r="B101" s="34"/>
      <c r="C101" s="34"/>
      <c r="D101" s="34"/>
      <c r="E101" s="34"/>
      <c r="F101" s="2"/>
      <c r="G101" s="28"/>
      <c r="H101" s="28"/>
      <c r="I101" s="28"/>
      <c r="J101" s="28"/>
      <c r="K101" s="28"/>
      <c r="L101" s="28"/>
      <c r="M101" s="28"/>
      <c r="N101" s="28"/>
    </row>
    <row r="102" spans="2:14" ht="15" customHeight="1">
      <c r="B102" s="34"/>
      <c r="C102" s="34"/>
      <c r="D102" s="34"/>
      <c r="E102" s="34"/>
      <c r="F102" s="2"/>
      <c r="G102" s="28"/>
      <c r="H102" s="28"/>
      <c r="I102" s="28"/>
      <c r="J102" s="28"/>
      <c r="K102" s="28"/>
      <c r="L102" s="28"/>
      <c r="M102" s="28"/>
      <c r="N102" s="28"/>
    </row>
    <row r="103" spans="2:14" ht="15" customHeight="1">
      <c r="B103" s="34"/>
      <c r="C103" s="34"/>
      <c r="D103" s="34"/>
      <c r="E103" s="34"/>
      <c r="F103" s="2"/>
      <c r="G103" s="28"/>
      <c r="H103" s="28"/>
      <c r="I103" s="28"/>
      <c r="J103" s="28"/>
      <c r="K103" s="28"/>
      <c r="L103" s="28"/>
      <c r="M103" s="28"/>
      <c r="N103" s="28"/>
    </row>
    <row r="104" spans="2:14" ht="15" customHeight="1">
      <c r="B104" s="34"/>
      <c r="C104" s="34"/>
      <c r="D104" s="34"/>
      <c r="E104" s="34"/>
      <c r="F104" s="2"/>
      <c r="G104" s="28"/>
      <c r="H104" s="28"/>
      <c r="I104" s="28"/>
      <c r="J104" s="28"/>
      <c r="K104" s="28"/>
      <c r="L104" s="28"/>
      <c r="M104" s="28"/>
      <c r="N104" s="28"/>
    </row>
    <row r="105" spans="2:14" ht="15" customHeight="1">
      <c r="B105" s="34"/>
      <c r="C105" s="34"/>
      <c r="D105" s="34"/>
      <c r="E105" s="34"/>
      <c r="F105" s="2"/>
      <c r="G105" s="28"/>
      <c r="H105" s="28"/>
      <c r="I105" s="28"/>
      <c r="J105" s="28"/>
      <c r="K105" s="28"/>
      <c r="L105" s="28"/>
      <c r="M105" s="28"/>
      <c r="N105" s="28"/>
    </row>
    <row r="106" spans="2:14" ht="15" customHeight="1">
      <c r="B106" s="34"/>
      <c r="C106" s="34"/>
      <c r="D106" s="34"/>
      <c r="E106" s="34"/>
      <c r="F106" s="2"/>
      <c r="G106" s="28"/>
      <c r="H106" s="28"/>
      <c r="I106" s="28"/>
      <c r="J106" s="28"/>
      <c r="K106" s="28"/>
      <c r="L106" s="28"/>
      <c r="M106" s="28"/>
      <c r="N106" s="28"/>
    </row>
    <row r="107" spans="2:14" ht="15" customHeight="1">
      <c r="B107" s="34"/>
      <c r="C107" s="34"/>
      <c r="D107" s="34"/>
      <c r="E107" s="34"/>
      <c r="F107" s="2"/>
      <c r="G107" s="28"/>
      <c r="H107" s="28"/>
      <c r="I107" s="28"/>
      <c r="J107" s="28"/>
      <c r="K107" s="28"/>
      <c r="L107" s="28"/>
      <c r="M107" s="28"/>
      <c r="N107" s="28"/>
    </row>
    <row r="108" spans="2:14" ht="15" customHeight="1">
      <c r="B108" s="34"/>
      <c r="C108" s="34"/>
      <c r="D108" s="34"/>
      <c r="E108" s="34"/>
      <c r="F108" s="2"/>
      <c r="G108" s="28"/>
      <c r="H108" s="28"/>
      <c r="I108" s="28"/>
      <c r="J108" s="28"/>
      <c r="K108" s="28"/>
      <c r="L108" s="28"/>
      <c r="M108" s="28"/>
      <c r="N108" s="28"/>
    </row>
    <row r="109" spans="2:14" ht="15" customHeight="1">
      <c r="B109" s="34"/>
      <c r="C109" s="34"/>
      <c r="D109" s="34"/>
      <c r="E109" s="34"/>
      <c r="F109" s="2"/>
      <c r="G109" s="28"/>
      <c r="H109" s="28"/>
      <c r="I109" s="28"/>
      <c r="J109" s="28"/>
      <c r="K109" s="28"/>
      <c r="L109" s="28"/>
      <c r="M109" s="28"/>
      <c r="N109" s="28"/>
    </row>
    <row r="110" spans="2:14" ht="15" customHeight="1">
      <c r="B110" s="34"/>
      <c r="C110" s="34"/>
      <c r="D110" s="34"/>
      <c r="E110" s="34"/>
      <c r="F110" s="2"/>
      <c r="G110" s="28"/>
      <c r="H110" s="28"/>
      <c r="I110" s="28"/>
      <c r="J110" s="28"/>
      <c r="K110" s="28"/>
      <c r="L110" s="28"/>
      <c r="M110" s="28"/>
      <c r="N110" s="28"/>
    </row>
    <row r="111" spans="2:14" ht="15" customHeight="1">
      <c r="B111" s="34"/>
      <c r="C111" s="34"/>
      <c r="D111" s="34"/>
      <c r="E111" s="34"/>
      <c r="F111" s="2"/>
      <c r="G111" s="28"/>
      <c r="H111" s="28"/>
      <c r="I111" s="28"/>
      <c r="J111" s="28"/>
      <c r="K111" s="28"/>
      <c r="L111" s="28"/>
      <c r="M111" s="28"/>
      <c r="N111" s="28"/>
    </row>
    <row r="112" spans="2:14" ht="15" customHeight="1">
      <c r="B112" s="34"/>
      <c r="C112" s="34"/>
      <c r="D112" s="34"/>
      <c r="E112" s="34"/>
      <c r="F112" s="2"/>
      <c r="G112" s="28"/>
      <c r="H112" s="28"/>
      <c r="I112" s="28"/>
      <c r="J112" s="28"/>
      <c r="K112" s="28"/>
      <c r="L112" s="28"/>
      <c r="M112" s="28"/>
      <c r="N112" s="28"/>
    </row>
    <row r="113" spans="1:14" ht="15" customHeight="1">
      <c r="A113" t="s">
        <v>82</v>
      </c>
      <c r="B113" s="34" t="s">
        <v>83</v>
      </c>
      <c r="C113" s="34"/>
      <c r="D113" s="34"/>
      <c r="E113" s="34"/>
      <c r="F113" s="2" t="s">
        <v>81</v>
      </c>
      <c r="G113" s="28"/>
      <c r="H113" s="28"/>
      <c r="I113" s="28"/>
      <c r="J113" s="28"/>
      <c r="K113" s="28"/>
      <c r="L113" s="28"/>
      <c r="M113" s="28"/>
      <c r="N113" s="28"/>
    </row>
    <row r="114" spans="1:14" ht="15" customHeight="1">
      <c r="C114" s="34"/>
      <c r="D114" s="34"/>
      <c r="E114" s="34"/>
      <c r="F114" s="2"/>
      <c r="G114" s="28"/>
      <c r="H114" s="28"/>
      <c r="I114" s="28"/>
      <c r="J114" s="28"/>
      <c r="K114" s="28"/>
      <c r="L114" s="28"/>
      <c r="M114" s="28"/>
      <c r="N114" s="28"/>
    </row>
    <row r="115" spans="1:14" ht="15" customHeight="1">
      <c r="B115" s="34"/>
      <c r="C115" s="34"/>
      <c r="D115" s="34"/>
      <c r="E115" s="34"/>
      <c r="F115" s="2"/>
      <c r="G115" s="28"/>
      <c r="H115" s="28"/>
      <c r="I115" s="28"/>
      <c r="J115" s="28"/>
      <c r="K115" s="28"/>
      <c r="L115" s="28"/>
      <c r="M115" s="28"/>
      <c r="N115" s="28"/>
    </row>
    <row r="116" spans="1:14" ht="15" customHeight="1">
      <c r="B116" s="34"/>
      <c r="C116" s="34"/>
      <c r="D116" s="34"/>
      <c r="E116" s="34"/>
      <c r="F116" s="2"/>
      <c r="G116" s="28"/>
      <c r="H116" s="28"/>
      <c r="I116" s="28"/>
      <c r="J116" s="28"/>
      <c r="K116" s="28"/>
      <c r="L116" s="28"/>
      <c r="M116" s="28"/>
      <c r="N116" s="28"/>
    </row>
    <row r="117" spans="1:14" ht="15" customHeight="1">
      <c r="B117" s="34"/>
      <c r="C117" s="34"/>
      <c r="D117" s="34"/>
      <c r="E117" s="34"/>
      <c r="F117" s="2"/>
      <c r="G117" s="28"/>
      <c r="H117" s="28"/>
      <c r="I117" s="28"/>
      <c r="J117" s="28"/>
      <c r="K117" s="28"/>
      <c r="L117" s="28"/>
      <c r="M117" s="28"/>
      <c r="N117" s="28"/>
    </row>
    <row r="118" spans="1:14" ht="15" customHeight="1">
      <c r="B118" s="34"/>
      <c r="C118" s="34"/>
      <c r="D118" s="34"/>
      <c r="E118" s="34"/>
      <c r="F118" s="2"/>
      <c r="G118" s="28"/>
      <c r="H118" s="28"/>
      <c r="I118" s="28"/>
      <c r="J118" s="28"/>
      <c r="K118" s="28"/>
      <c r="L118" s="28"/>
      <c r="M118" s="28"/>
      <c r="N118" s="28"/>
    </row>
    <row r="119" spans="1:14" ht="15" customHeight="1">
      <c r="B119" s="34"/>
      <c r="C119" s="34"/>
      <c r="D119" s="34"/>
      <c r="E119" s="34"/>
      <c r="F119" s="2"/>
      <c r="G119" s="28"/>
      <c r="H119" s="28"/>
      <c r="I119" s="28"/>
      <c r="J119" s="28"/>
      <c r="K119" s="28"/>
      <c r="L119" s="28"/>
      <c r="M119" s="28"/>
      <c r="N119" s="28"/>
    </row>
    <row r="120" spans="1:14" ht="15" customHeight="1">
      <c r="B120" s="34"/>
      <c r="C120" s="34"/>
      <c r="D120" s="34"/>
      <c r="E120" s="34"/>
      <c r="F120" s="2"/>
      <c r="G120" s="28"/>
      <c r="H120" s="28"/>
      <c r="I120" s="28"/>
      <c r="J120" s="28"/>
      <c r="K120" s="28"/>
      <c r="L120" s="28"/>
      <c r="M120" s="28"/>
      <c r="N120" s="28"/>
    </row>
    <row r="121" spans="1:14" ht="15" customHeight="1">
      <c r="B121" s="34"/>
      <c r="C121" s="34"/>
      <c r="D121" s="34"/>
      <c r="E121" s="34"/>
      <c r="F121" s="2"/>
      <c r="G121" s="28"/>
      <c r="H121" s="28"/>
      <c r="I121" s="28"/>
      <c r="J121" s="28"/>
      <c r="K121" s="28"/>
      <c r="L121" s="28"/>
      <c r="M121" s="28"/>
      <c r="N121" s="28"/>
    </row>
    <row r="122" spans="1:14" ht="15" customHeight="1">
      <c r="B122" s="34"/>
      <c r="C122" s="34"/>
      <c r="D122" s="34"/>
      <c r="E122" s="34"/>
      <c r="F122" s="2"/>
      <c r="G122" s="28"/>
      <c r="H122" s="28"/>
      <c r="I122" s="28"/>
      <c r="J122" s="28"/>
      <c r="K122" s="28"/>
      <c r="L122" s="28"/>
      <c r="M122" s="28"/>
      <c r="N122" s="28"/>
    </row>
    <row r="123" spans="1:14" ht="15" customHeight="1">
      <c r="B123" s="34"/>
      <c r="C123" s="34"/>
      <c r="D123" s="34"/>
      <c r="E123" s="34"/>
      <c r="F123" s="2"/>
      <c r="G123" s="28"/>
      <c r="H123" s="28"/>
      <c r="I123" s="28"/>
      <c r="J123" s="28"/>
      <c r="K123" s="28"/>
      <c r="L123" s="28"/>
      <c r="M123" s="28"/>
      <c r="N123" s="28"/>
    </row>
    <row r="124" spans="1:14" ht="15" customHeight="1">
      <c r="B124" s="34"/>
      <c r="C124" s="34"/>
      <c r="D124" s="34"/>
      <c r="E124" s="34"/>
      <c r="F124" s="2"/>
      <c r="G124" s="28"/>
      <c r="H124" s="28"/>
      <c r="I124" s="28"/>
      <c r="J124" s="28"/>
      <c r="K124" s="28"/>
      <c r="L124" s="28"/>
      <c r="M124" s="28"/>
      <c r="N124" s="28"/>
    </row>
    <row r="125" spans="1:14" ht="15" customHeight="1">
      <c r="B125" s="34"/>
      <c r="C125" s="34"/>
      <c r="D125" s="34"/>
      <c r="E125" s="34"/>
      <c r="F125" s="2"/>
      <c r="G125" s="28"/>
      <c r="H125" s="28"/>
      <c r="I125" s="28"/>
      <c r="J125" s="28"/>
      <c r="K125" s="28"/>
      <c r="L125" s="28"/>
      <c r="M125" s="28"/>
      <c r="N125" s="28"/>
    </row>
    <row r="126" spans="1:14" ht="15" customHeight="1">
      <c r="B126" s="34"/>
      <c r="C126" s="34"/>
      <c r="D126" s="34"/>
      <c r="E126" s="34"/>
      <c r="F126" s="2"/>
      <c r="G126" s="28"/>
      <c r="H126" s="28"/>
      <c r="I126" s="28"/>
      <c r="J126" s="28"/>
      <c r="K126" s="28"/>
      <c r="L126" s="28"/>
      <c r="M126" s="28"/>
      <c r="N126" s="28"/>
    </row>
    <row r="127" spans="1:14" ht="15" customHeight="1">
      <c r="B127" s="34"/>
      <c r="C127" s="34"/>
      <c r="D127" s="34"/>
      <c r="E127" s="34"/>
      <c r="F127" s="2"/>
      <c r="G127" s="28"/>
      <c r="H127" s="28"/>
      <c r="I127" s="28"/>
      <c r="J127" s="28"/>
      <c r="K127" s="28"/>
      <c r="L127" s="28"/>
      <c r="M127" s="28"/>
      <c r="N127" s="28"/>
    </row>
    <row r="128" spans="1:14" ht="15" customHeight="1">
      <c r="B128" s="34"/>
      <c r="C128" s="34"/>
      <c r="D128" s="34"/>
      <c r="E128" s="34"/>
      <c r="F128" s="2"/>
      <c r="G128" s="28"/>
      <c r="H128" s="28"/>
      <c r="I128" s="28"/>
      <c r="J128" s="28"/>
      <c r="K128" s="28"/>
      <c r="L128" s="28"/>
      <c r="M128" s="28"/>
      <c r="N128" s="28"/>
    </row>
    <row r="129" spans="1:14" ht="15" customHeight="1">
      <c r="B129" s="34"/>
      <c r="C129" s="34"/>
      <c r="D129" s="34"/>
      <c r="E129" s="34"/>
      <c r="F129" s="2"/>
      <c r="G129" s="28"/>
      <c r="H129" s="28"/>
      <c r="I129" s="28"/>
      <c r="J129" s="28"/>
      <c r="K129" s="28"/>
      <c r="L129" s="28"/>
      <c r="M129" s="28"/>
      <c r="N129" s="28"/>
    </row>
    <row r="130" spans="1:14" ht="15" customHeight="1">
      <c r="B130" s="34"/>
      <c r="C130" s="34"/>
      <c r="D130" s="34"/>
      <c r="E130" s="34"/>
      <c r="F130" s="2"/>
      <c r="G130" s="28"/>
      <c r="H130" s="28"/>
      <c r="I130" s="28"/>
      <c r="J130" s="28"/>
      <c r="K130" s="28"/>
      <c r="L130" s="28"/>
      <c r="M130" s="28"/>
      <c r="N130" s="28"/>
    </row>
    <row r="131" spans="1:14" ht="15" customHeight="1">
      <c r="B131" s="34"/>
      <c r="C131" s="34"/>
      <c r="D131" s="34"/>
      <c r="E131" s="34"/>
      <c r="F131" s="2"/>
      <c r="G131" s="28"/>
      <c r="H131" s="28"/>
      <c r="I131" s="28"/>
      <c r="J131" s="28"/>
      <c r="K131" s="28"/>
      <c r="L131" s="28"/>
      <c r="M131" s="28"/>
      <c r="N131" s="28"/>
    </row>
    <row r="132" spans="1:14" ht="15" customHeight="1">
      <c r="B132" s="34"/>
      <c r="C132" s="34"/>
      <c r="D132" s="34"/>
      <c r="E132" s="34"/>
      <c r="F132" s="2"/>
      <c r="G132" s="28"/>
      <c r="H132" s="28"/>
      <c r="I132" s="28"/>
      <c r="J132" s="28"/>
      <c r="K132" s="28"/>
      <c r="L132" s="28"/>
      <c r="M132" s="28"/>
      <c r="N132" s="28"/>
    </row>
    <row r="133" spans="1:14" ht="15" customHeight="1">
      <c r="B133" s="34"/>
      <c r="C133" s="34"/>
      <c r="D133" s="34"/>
      <c r="E133" s="34"/>
      <c r="F133" s="2"/>
      <c r="G133" s="28"/>
      <c r="H133" s="28"/>
      <c r="I133" s="28"/>
      <c r="J133" s="28"/>
      <c r="K133" s="28"/>
      <c r="L133" s="28"/>
      <c r="M133" s="28"/>
      <c r="N133" s="28"/>
    </row>
    <row r="134" spans="1:14" ht="18.75" customHeight="1">
      <c r="A134" s="20" t="s">
        <v>84</v>
      </c>
      <c r="B134" s="71" t="s">
        <v>85</v>
      </c>
      <c r="C134" s="55"/>
      <c r="D134" s="55"/>
      <c r="E134" s="55"/>
      <c r="F134" s="55"/>
      <c r="G134" s="55"/>
      <c r="H134" s="55"/>
      <c r="I134" s="55"/>
      <c r="J134" s="55"/>
      <c r="K134" s="55"/>
      <c r="L134" s="55"/>
      <c r="M134" s="55"/>
      <c r="N134" s="55"/>
    </row>
    <row r="135" spans="1:14" ht="12.75" customHeight="1">
      <c r="B135" s="89" t="s">
        <v>102</v>
      </c>
      <c r="C135" s="90"/>
      <c r="D135" s="90"/>
      <c r="E135" s="90"/>
      <c r="F135" s="90"/>
      <c r="G135" s="90"/>
      <c r="H135" s="90"/>
      <c r="I135" s="90"/>
      <c r="J135" s="90"/>
      <c r="K135" s="90"/>
      <c r="L135" s="90"/>
      <c r="M135" s="90"/>
      <c r="N135" s="91"/>
    </row>
    <row r="136" spans="1:14" ht="18.75" customHeight="1">
      <c r="A136" s="32"/>
      <c r="B136" s="92"/>
      <c r="C136" s="93"/>
      <c r="D136" s="93"/>
      <c r="E136" s="93"/>
      <c r="F136" s="93"/>
      <c r="G136" s="93"/>
      <c r="H136" s="93"/>
      <c r="I136" s="93"/>
      <c r="J136" s="93"/>
      <c r="K136" s="93"/>
      <c r="L136" s="93"/>
      <c r="M136" s="93"/>
      <c r="N136" s="94"/>
    </row>
    <row r="137" spans="1:14" ht="15" customHeight="1">
      <c r="B137" s="2"/>
      <c r="C137" s="2"/>
      <c r="D137" s="2"/>
      <c r="E137" s="2"/>
      <c r="F137" s="2"/>
      <c r="G137" s="2"/>
      <c r="H137" s="2"/>
      <c r="I137" s="2"/>
      <c r="J137" s="2"/>
      <c r="K137" s="2"/>
      <c r="L137" s="2"/>
      <c r="M137" s="2"/>
      <c r="N137" s="2"/>
    </row>
    <row r="138" spans="1:14" ht="15.75" customHeight="1">
      <c r="A138" s="20" t="s">
        <v>86</v>
      </c>
      <c r="B138" s="65" t="s">
        <v>87</v>
      </c>
      <c r="C138" s="55"/>
      <c r="D138" s="55"/>
      <c r="E138" s="55"/>
      <c r="F138" s="55"/>
      <c r="G138" s="55"/>
      <c r="H138" s="55"/>
      <c r="I138" s="55"/>
      <c r="J138" s="55"/>
      <c r="K138" s="55"/>
      <c r="L138" s="55"/>
      <c r="M138" s="55"/>
      <c r="N138" s="55"/>
    </row>
    <row r="139" spans="1:14" ht="12.75" customHeight="1">
      <c r="B139" s="95" t="s">
        <v>103</v>
      </c>
      <c r="C139" s="96"/>
      <c r="D139" s="96"/>
      <c r="E139" s="96"/>
      <c r="F139" s="96"/>
      <c r="G139" s="96"/>
      <c r="H139" s="96"/>
      <c r="I139" s="96"/>
      <c r="J139" s="96"/>
      <c r="K139" s="96"/>
      <c r="L139" s="96"/>
      <c r="M139" s="96"/>
      <c r="N139" s="97"/>
    </row>
    <row r="140" spans="1:14" ht="12.75" customHeight="1">
      <c r="B140" s="98"/>
      <c r="C140" s="99"/>
      <c r="D140" s="99"/>
      <c r="E140" s="99"/>
      <c r="F140" s="99"/>
      <c r="G140" s="99"/>
      <c r="H140" s="99"/>
      <c r="I140" s="99"/>
      <c r="J140" s="99"/>
      <c r="K140" s="99"/>
      <c r="L140" s="99"/>
      <c r="M140" s="99"/>
      <c r="N140" s="100"/>
    </row>
    <row r="141" spans="1:14" ht="13.5" customHeight="1">
      <c r="B141" s="101"/>
      <c r="C141" s="102"/>
      <c r="D141" s="102"/>
      <c r="E141" s="102"/>
      <c r="F141" s="102"/>
      <c r="G141" s="102"/>
      <c r="H141" s="102"/>
      <c r="I141" s="102"/>
      <c r="J141" s="102"/>
      <c r="K141" s="102"/>
      <c r="L141" s="102"/>
      <c r="M141" s="102"/>
      <c r="N141" s="103"/>
    </row>
    <row r="142" spans="1:14" ht="18" customHeight="1">
      <c r="A142" s="20" t="s">
        <v>88</v>
      </c>
      <c r="B142" s="60" t="s">
        <v>89</v>
      </c>
      <c r="C142" s="55"/>
      <c r="D142" s="55"/>
      <c r="E142" s="55"/>
      <c r="F142" s="55"/>
      <c r="G142" s="55"/>
      <c r="H142" s="55"/>
      <c r="I142" s="55"/>
      <c r="J142" s="55"/>
      <c r="K142" s="55"/>
      <c r="L142" s="55"/>
      <c r="M142" s="55"/>
      <c r="N142" s="55"/>
    </row>
    <row r="143" spans="1:14" ht="15.75" customHeight="1">
      <c r="B143" s="104" t="s">
        <v>104</v>
      </c>
      <c r="C143" s="96"/>
      <c r="D143" s="96"/>
      <c r="E143" s="96"/>
      <c r="F143" s="96"/>
      <c r="G143" s="96"/>
      <c r="H143" s="96"/>
      <c r="I143" s="96"/>
      <c r="J143" s="96"/>
      <c r="K143" s="96"/>
      <c r="L143" s="96"/>
      <c r="M143" s="96"/>
      <c r="N143" s="97"/>
    </row>
    <row r="144" spans="1:14" ht="15.75" customHeight="1">
      <c r="B144" s="98"/>
      <c r="C144" s="99"/>
      <c r="D144" s="99"/>
      <c r="E144" s="99"/>
      <c r="F144" s="99"/>
      <c r="G144" s="99"/>
      <c r="H144" s="99"/>
      <c r="I144" s="99"/>
      <c r="J144" s="99"/>
      <c r="K144" s="99"/>
      <c r="L144" s="99"/>
      <c r="M144" s="99"/>
      <c r="N144" s="100"/>
    </row>
    <row r="145" spans="1:14" ht="15.75" customHeight="1">
      <c r="B145" s="98"/>
      <c r="C145" s="99"/>
      <c r="D145" s="99"/>
      <c r="E145" s="99"/>
      <c r="F145" s="99"/>
      <c r="G145" s="99"/>
      <c r="H145" s="99"/>
      <c r="I145" s="99"/>
      <c r="J145" s="99"/>
      <c r="K145" s="99"/>
      <c r="L145" s="99"/>
      <c r="M145" s="99"/>
      <c r="N145" s="100"/>
    </row>
    <row r="146" spans="1:14" ht="16.5" customHeight="1">
      <c r="B146" s="101"/>
      <c r="C146" s="102"/>
      <c r="D146" s="102"/>
      <c r="E146" s="102"/>
      <c r="F146" s="102"/>
      <c r="G146" s="102"/>
      <c r="H146" s="102"/>
      <c r="I146" s="102"/>
      <c r="J146" s="102"/>
      <c r="K146" s="102"/>
      <c r="L146" s="102"/>
      <c r="M146" s="102"/>
      <c r="N146" s="103"/>
    </row>
    <row r="147" spans="1:14" ht="15" customHeight="1">
      <c r="B147" s="47"/>
      <c r="C147" s="48"/>
      <c r="D147" s="48"/>
      <c r="E147" s="48"/>
      <c r="F147" s="48"/>
      <c r="G147" s="13"/>
      <c r="H147" s="13"/>
      <c r="I147" s="13"/>
      <c r="J147" s="13"/>
      <c r="K147" s="13"/>
      <c r="L147" s="13"/>
      <c r="M147" s="13"/>
      <c r="N147" s="13"/>
    </row>
    <row r="148" spans="1:14" ht="15.75" customHeight="1">
      <c r="A148" t="s">
        <v>90</v>
      </c>
      <c r="B148" s="60" t="s">
        <v>91</v>
      </c>
      <c r="C148" s="55"/>
      <c r="D148" s="55"/>
      <c r="E148" s="55"/>
      <c r="F148" s="55"/>
      <c r="G148" s="55"/>
      <c r="H148" s="55"/>
      <c r="I148" s="55"/>
      <c r="J148" s="55"/>
      <c r="K148" s="55"/>
      <c r="L148" s="55"/>
      <c r="M148" s="55"/>
      <c r="N148" s="55"/>
    </row>
    <row r="149" spans="1:14" ht="16.5" customHeight="1">
      <c r="B149" s="104" t="s">
        <v>105</v>
      </c>
      <c r="C149" s="96"/>
      <c r="D149" s="96"/>
      <c r="E149" s="96"/>
      <c r="F149" s="96"/>
      <c r="G149" s="96"/>
      <c r="H149" s="96"/>
      <c r="I149" s="96"/>
      <c r="J149" s="96"/>
      <c r="K149" s="96"/>
      <c r="L149" s="96"/>
      <c r="M149" s="96"/>
      <c r="N149" s="97"/>
    </row>
    <row r="150" spans="1:14" ht="16.5" customHeight="1">
      <c r="B150" s="98"/>
      <c r="C150" s="99"/>
      <c r="D150" s="99"/>
      <c r="E150" s="99"/>
      <c r="F150" s="99"/>
      <c r="G150" s="99"/>
      <c r="H150" s="99"/>
      <c r="I150" s="99"/>
      <c r="J150" s="99"/>
      <c r="K150" s="99"/>
      <c r="L150" s="99"/>
      <c r="M150" s="99"/>
      <c r="N150" s="100"/>
    </row>
    <row r="151" spans="1:14" ht="16.5" customHeight="1">
      <c r="B151" s="98"/>
      <c r="C151" s="99"/>
      <c r="D151" s="99"/>
      <c r="E151" s="99"/>
      <c r="F151" s="99"/>
      <c r="G151" s="99"/>
      <c r="H151" s="99"/>
      <c r="I151" s="99"/>
      <c r="J151" s="99"/>
      <c r="K151" s="99"/>
      <c r="L151" s="99"/>
      <c r="M151" s="99"/>
      <c r="N151" s="100"/>
    </row>
    <row r="152" spans="1:14" ht="18" customHeight="1">
      <c r="B152" s="101"/>
      <c r="C152" s="102"/>
      <c r="D152" s="102"/>
      <c r="E152" s="102"/>
      <c r="F152" s="102"/>
      <c r="G152" s="102"/>
      <c r="H152" s="102"/>
      <c r="I152" s="102"/>
      <c r="J152" s="102"/>
      <c r="K152" s="102"/>
      <c r="L152" s="102"/>
      <c r="M152" s="102"/>
      <c r="N152" s="103"/>
    </row>
    <row r="153" spans="1:14" ht="15.75" customHeight="1">
      <c r="B153" s="47"/>
      <c r="C153" s="48"/>
      <c r="D153" s="48"/>
      <c r="E153" s="48"/>
      <c r="F153" s="48"/>
      <c r="G153" s="13"/>
      <c r="H153" s="13"/>
      <c r="I153" s="13"/>
      <c r="J153" s="13"/>
      <c r="K153" s="13"/>
      <c r="L153" s="13"/>
      <c r="M153" s="13"/>
      <c r="N153" s="13"/>
    </row>
    <row r="154" spans="1:14" ht="30.75" customHeight="1">
      <c r="A154" s="20" t="s">
        <v>92</v>
      </c>
      <c r="B154" s="60" t="s">
        <v>93</v>
      </c>
      <c r="C154" s="55"/>
      <c r="D154" s="55"/>
      <c r="E154" s="55"/>
      <c r="F154" s="55"/>
      <c r="G154" s="55"/>
      <c r="H154" s="55"/>
      <c r="I154" s="55"/>
      <c r="J154" s="55"/>
      <c r="K154" s="55"/>
      <c r="L154" s="55"/>
      <c r="M154" s="55"/>
      <c r="N154" s="55"/>
    </row>
    <row r="155" spans="1:14" ht="15.75" customHeight="1">
      <c r="B155" s="104" t="s">
        <v>106</v>
      </c>
      <c r="C155" s="105"/>
      <c r="D155" s="105"/>
      <c r="E155" s="105"/>
      <c r="F155" s="105"/>
      <c r="G155" s="105"/>
      <c r="H155" s="105"/>
      <c r="I155" s="105"/>
      <c r="J155" s="105"/>
      <c r="K155" s="105"/>
      <c r="L155" s="105"/>
      <c r="M155" s="105"/>
      <c r="N155" s="106"/>
    </row>
    <row r="156" spans="1:14" ht="15.75" customHeight="1">
      <c r="B156" s="107"/>
      <c r="C156" s="108"/>
      <c r="D156" s="108"/>
      <c r="E156" s="108"/>
      <c r="F156" s="108"/>
      <c r="G156" s="108"/>
      <c r="H156" s="108"/>
      <c r="I156" s="108"/>
      <c r="J156" s="108"/>
      <c r="K156" s="108"/>
      <c r="L156" s="108"/>
      <c r="M156" s="108"/>
      <c r="N156" s="109"/>
    </row>
    <row r="157" spans="1:14" ht="15.75" customHeight="1">
      <c r="B157" s="107"/>
      <c r="C157" s="108"/>
      <c r="D157" s="108"/>
      <c r="E157" s="108"/>
      <c r="F157" s="108"/>
      <c r="G157" s="108"/>
      <c r="H157" s="108"/>
      <c r="I157" s="108"/>
      <c r="J157" s="108"/>
      <c r="K157" s="108"/>
      <c r="L157" s="108"/>
      <c r="M157" s="108"/>
      <c r="N157" s="109"/>
    </row>
    <row r="158" spans="1:14" ht="13.5" customHeight="1">
      <c r="B158" s="110"/>
      <c r="C158" s="111"/>
      <c r="D158" s="111"/>
      <c r="E158" s="111"/>
      <c r="F158" s="111"/>
      <c r="G158" s="111"/>
      <c r="H158" s="111"/>
      <c r="I158" s="111"/>
      <c r="J158" s="111"/>
      <c r="K158" s="111"/>
      <c r="L158" s="111"/>
      <c r="M158" s="111"/>
      <c r="N158" s="112"/>
    </row>
    <row r="159" spans="1:14" ht="15" customHeight="1">
      <c r="A159" t="s">
        <v>94</v>
      </c>
      <c r="B159" s="60" t="s">
        <v>95</v>
      </c>
      <c r="C159" s="55"/>
      <c r="D159" s="55"/>
      <c r="E159" s="55"/>
      <c r="F159" s="55"/>
      <c r="G159" s="55"/>
      <c r="H159" s="55"/>
      <c r="I159" s="55"/>
      <c r="J159" s="55"/>
      <c r="K159" s="55"/>
      <c r="L159" s="55"/>
      <c r="M159" s="55"/>
      <c r="N159" s="55"/>
    </row>
    <row r="160" spans="1:14" ht="13.5" customHeight="1"/>
    <row r="161" spans="2:13" ht="12.75" customHeight="1">
      <c r="B161" s="113" t="s">
        <v>107</v>
      </c>
      <c r="C161" s="114"/>
      <c r="D161" s="114"/>
      <c r="E161" s="114"/>
      <c r="F161" s="114"/>
      <c r="G161" s="114"/>
      <c r="H161" s="114"/>
      <c r="I161" s="114"/>
      <c r="J161" s="114"/>
      <c r="K161" s="114"/>
      <c r="L161" s="114"/>
      <c r="M161" s="115"/>
    </row>
    <row r="162" spans="2:13" ht="31.5" customHeight="1">
      <c r="B162" s="116"/>
      <c r="C162" s="117"/>
      <c r="D162" s="117"/>
      <c r="E162" s="117"/>
      <c r="F162" s="117"/>
      <c r="G162" s="117"/>
      <c r="H162" s="117"/>
      <c r="I162" s="117"/>
      <c r="J162" s="117"/>
      <c r="K162" s="117"/>
      <c r="L162" s="117"/>
      <c r="M162" s="118"/>
    </row>
    <row r="163" spans="2:13" ht="15" customHeight="1">
      <c r="B163" s="119"/>
      <c r="C163" s="120"/>
      <c r="D163" s="120"/>
      <c r="E163" s="120"/>
      <c r="F163" s="120"/>
      <c r="G163" s="120"/>
      <c r="H163" s="120"/>
      <c r="I163" s="120"/>
      <c r="J163" s="120"/>
      <c r="K163" s="120"/>
      <c r="L163" s="120"/>
      <c r="M163" s="121"/>
    </row>
    <row r="164" spans="2:13" ht="31.5" customHeight="1"/>
    <row r="165" spans="2:13" ht="12.75" customHeight="1"/>
    <row r="166" spans="2:13" ht="12.75" customHeight="1"/>
    <row r="167" spans="2:13" ht="12.75" customHeight="1"/>
    <row r="168" spans="2:13" ht="19.5" customHeight="1"/>
    <row r="169" spans="2:13" ht="12.75" customHeight="1"/>
    <row r="170" spans="2:13" ht="28.5" customHeight="1"/>
    <row r="171" spans="2:13" ht="12.75" customHeight="1"/>
    <row r="172" spans="2:13" ht="12.75" customHeight="1"/>
    <row r="173" spans="2:13" ht="12.75" customHeight="1"/>
    <row r="174" spans="2:13" ht="12.75" customHeight="1"/>
    <row r="175" spans="2:13" ht="9.75" customHeight="1"/>
    <row r="176" spans="2:13"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6.75" customHeight="1"/>
    <row r="191" ht="12.75" customHeight="1"/>
    <row r="192" ht="12.75" customHeight="1"/>
    <row r="193" ht="18"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36"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spans="16:19" ht="12.75" customHeight="1"/>
    <row r="226" spans="16:19" ht="12.75" customHeight="1"/>
    <row r="227" spans="16:19" ht="12.75" customHeight="1"/>
    <row r="228" spans="16:19" ht="12.75" customHeight="1"/>
    <row r="229" spans="16:19" ht="12.75" customHeight="1"/>
    <row r="230" spans="16:19" ht="12.75" customHeight="1"/>
    <row r="231" spans="16:19" ht="12.75" customHeight="1"/>
    <row r="232" spans="16:19" ht="12.75" customHeight="1"/>
    <row r="233" spans="16:19" ht="12.75" customHeight="1"/>
    <row r="234" spans="16:19" ht="12.75" customHeight="1"/>
    <row r="235" spans="16:19" ht="15" customHeight="1">
      <c r="P235" s="49"/>
      <c r="Q235" s="49"/>
      <c r="R235" s="2"/>
      <c r="S235" s="2"/>
    </row>
    <row r="236" spans="16:19" ht="15" customHeight="1">
      <c r="P236" s="50"/>
      <c r="Q236" s="51"/>
      <c r="R236" s="28"/>
      <c r="S236" s="28"/>
    </row>
    <row r="237" spans="16:19" ht="15" customHeight="1">
      <c r="P237" s="50"/>
      <c r="Q237" s="51"/>
      <c r="R237" s="28"/>
      <c r="S237" s="28"/>
    </row>
    <row r="238" spans="16:19" ht="15" customHeight="1">
      <c r="P238" s="50"/>
      <c r="Q238" s="51"/>
      <c r="R238" s="28"/>
      <c r="S238" s="28"/>
    </row>
    <row r="239" spans="16:19" ht="15" customHeight="1">
      <c r="P239" s="50"/>
      <c r="Q239" s="51"/>
      <c r="R239" s="28"/>
      <c r="S239" s="28"/>
    </row>
    <row r="240" spans="16:19" ht="15" customHeight="1">
      <c r="P240" s="50"/>
      <c r="Q240" s="51"/>
      <c r="R240" s="28"/>
      <c r="S240" s="28"/>
    </row>
    <row r="241" spans="16:19" ht="15" customHeight="1">
      <c r="P241" s="50"/>
      <c r="Q241" s="51"/>
      <c r="R241" s="28"/>
      <c r="S241" s="28"/>
    </row>
    <row r="242" spans="16:19" ht="15" customHeight="1">
      <c r="P242" s="50"/>
      <c r="Q242" s="51"/>
      <c r="R242" s="28"/>
      <c r="S242" s="28"/>
    </row>
    <row r="243" spans="16:19" ht="15" customHeight="1">
      <c r="P243" s="50"/>
      <c r="Q243" s="51"/>
      <c r="R243" s="28"/>
      <c r="S243" s="28"/>
    </row>
    <row r="244" spans="16:19" ht="15" customHeight="1">
      <c r="P244" s="50"/>
      <c r="Q244" s="51"/>
      <c r="R244" s="28"/>
      <c r="S244" s="28"/>
    </row>
    <row r="245" spans="16:19" ht="15" customHeight="1">
      <c r="P245" s="50"/>
      <c r="Q245" s="51"/>
      <c r="R245" s="28"/>
      <c r="S245" s="28"/>
    </row>
  </sheetData>
  <mergeCells count="40">
    <mergeCell ref="B134:N134"/>
    <mergeCell ref="B135:N136"/>
    <mergeCell ref="B138:N138"/>
    <mergeCell ref="A87:A88"/>
    <mergeCell ref="B33:C33"/>
    <mergeCell ref="B32:C32"/>
    <mergeCell ref="B43:C43"/>
    <mergeCell ref="B11:N11"/>
    <mergeCell ref="B15:N15"/>
    <mergeCell ref="B37:C37"/>
    <mergeCell ref="B35:N36"/>
    <mergeCell ref="B40:N41"/>
    <mergeCell ref="B16:M16"/>
    <mergeCell ref="B31:N31"/>
    <mergeCell ref="B84:C85"/>
    <mergeCell ref="D84:D85"/>
    <mergeCell ref="E87:E88"/>
    <mergeCell ref="B87:D88"/>
    <mergeCell ref="B46:C46"/>
    <mergeCell ref="A84:A85"/>
    <mergeCell ref="B44:N44"/>
    <mergeCell ref="B45:N45"/>
    <mergeCell ref="B55:M55"/>
    <mergeCell ref="B47:C47"/>
    <mergeCell ref="B48:C48"/>
    <mergeCell ref="B53:C53"/>
    <mergeCell ref="B52:C52"/>
    <mergeCell ref="B64:N65"/>
    <mergeCell ref="B57:N62"/>
    <mergeCell ref="B49:N49"/>
    <mergeCell ref="B50:N50"/>
    <mergeCell ref="B143:N146"/>
    <mergeCell ref="B142:N142"/>
    <mergeCell ref="B139:N141"/>
    <mergeCell ref="B161:M163"/>
    <mergeCell ref="B148:N148"/>
    <mergeCell ref="B149:N152"/>
    <mergeCell ref="B154:N154"/>
    <mergeCell ref="B155:N158"/>
    <mergeCell ref="B159:N159"/>
  </mergeCells>
  <hyperlinks>
    <hyperlink ref="B31" r:id="rId1" xr:uid="{00000000-0004-0000-0000-000000000000}"/>
  </hyperlinks>
  <pageMargins left="0.7" right="0.7" top="0.75" bottom="0.75" header="0" footer="0"/>
  <pageSetup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Villegas</dc:creator>
  <cp:lastModifiedBy>UKL</cp:lastModifiedBy>
  <cp:lastPrinted>2011-01-21T19:59:36Z</cp:lastPrinted>
  <dcterms:created xsi:type="dcterms:W3CDTF">2010-11-25T05:00:46Z</dcterms:created>
  <dcterms:modified xsi:type="dcterms:W3CDTF">2020-05-02T12:02:15Z</dcterms:modified>
</cp:coreProperties>
</file>